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<sst xmlns="http://schemas.openxmlformats.org/spreadsheetml/2006/main" count="84" uniqueCount="68">
  <si>
    <t>Erläuterungen zu Hagen-Poiseuille-Gesetz</t>
  </si>
  <si>
    <r>
      <rPr>
        <u val="single"/>
        <sz val="8"/>
        <color indexed="12"/>
        <rFont val="Arial"/>
        <family val="0"/>
      </rPr>
      <t xml:space="preserve">http://www.sbg.ac.at/bio/people/musso/lehre/pmu/t1/Hagen-Poiseuille-Gesetz-pmu-2004.pdf </t>
    </r>
  </si>
  <si>
    <t>http://www.sbg.ac.at/bio/people/musso/lehre/ue-biophysik-beschreibung/hagen_poiseuille_gesetz_2003.pdf</t>
  </si>
  <si>
    <t>und die verwendeten Werte sind nicht das Ergebniss einer Messung im Praktikum</t>
  </si>
  <si>
    <t>Annahmen:</t>
  </si>
  <si>
    <t>Wasser bei 30°C</t>
  </si>
  <si>
    <r>
      <rPr>
        <sz val="10"/>
        <rFont val="Arial"/>
        <family val="0"/>
      </rPr>
      <t xml:space="preserve">Viskosität (Zähigkeit) </t>
    </r>
    <r>
      <rPr>
        <sz val="10"/>
        <rFont val="Symbol"/>
        <family val="1"/>
      </rPr>
      <t>h</t>
    </r>
  </si>
  <si>
    <r>
      <rPr>
        <sz val="10"/>
        <rFont val="Symbol"/>
        <family val="1"/>
      </rPr>
      <t>m</t>
    </r>
    <r>
      <rPr>
        <sz val="10"/>
        <rFont val="Arial"/>
        <family val="0"/>
      </rPr>
      <t>Pa s</t>
    </r>
  </si>
  <si>
    <t>oder</t>
  </si>
  <si>
    <t>cP</t>
  </si>
  <si>
    <r>
      <rPr>
        <sz val="10"/>
        <rFont val="Arial"/>
        <family val="0"/>
      </rPr>
      <t xml:space="preserve">Dichte </t>
    </r>
    <r>
      <rPr>
        <sz val="10"/>
        <rFont val="Symbol"/>
        <family val="1"/>
      </rPr>
      <t>r</t>
    </r>
  </si>
  <si>
    <t>g cm-3</t>
  </si>
  <si>
    <t>oder</t>
  </si>
  <si>
    <t>kg cm-3</t>
  </si>
  <si>
    <r>
      <rPr>
        <sz val="10"/>
        <rFont val="Arial"/>
        <family val="0"/>
      </rPr>
      <t xml:space="preserve">Erdbeschleunigung </t>
    </r>
    <r>
      <rPr>
        <i/>
        <sz val="10"/>
        <rFont val="Arial"/>
        <family val="2"/>
      </rPr>
      <t>g</t>
    </r>
  </si>
  <si>
    <t>m s-1</t>
  </si>
  <si>
    <t>Höhe des Wasserspiegels gegenüber der Kapillare</t>
  </si>
  <si>
    <r>
      <rPr>
        <sz val="10"/>
        <rFont val="Arial"/>
        <family val="0"/>
      </rPr>
      <t xml:space="preserve">Hydrostatischer Druck </t>
    </r>
    <r>
      <rPr>
        <i/>
        <sz val="10"/>
        <rFont val="Arial"/>
        <family val="2"/>
      </rPr>
      <t>p</t>
    </r>
    <r>
      <rPr>
        <sz val="10"/>
        <rFont val="Arial"/>
        <family val="0"/>
      </rPr>
      <t>=</t>
    </r>
    <r>
      <rPr>
        <sz val="10"/>
        <rFont val="Symbol"/>
        <family val="1"/>
      </rPr>
      <t>r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>g h</t>
    </r>
  </si>
  <si>
    <t>h / cm</t>
  </si>
  <si>
    <t>h / m</t>
  </si>
  <si>
    <r>
      <rPr>
        <i/>
        <sz val="10"/>
        <rFont val="Arial"/>
        <family val="2"/>
      </rPr>
      <t>p</t>
    </r>
    <r>
      <rPr>
        <sz val="10"/>
        <rFont val="Arial"/>
        <family val="0"/>
      </rPr>
      <t xml:space="preserve"> / Pa</t>
    </r>
  </si>
  <si>
    <r>
      <rPr>
        <i/>
        <sz val="10"/>
        <rFont val="Arial"/>
        <family val="2"/>
      </rPr>
      <t>p</t>
    </r>
    <r>
      <rPr>
        <sz val="10"/>
        <rFont val="Arial"/>
        <family val="0"/>
      </rPr>
      <t xml:space="preserve"> / bar</t>
    </r>
  </si>
  <si>
    <r>
      <rPr>
        <i/>
        <sz val="10"/>
        <rFont val="Arial"/>
        <family val="2"/>
      </rPr>
      <t>p</t>
    </r>
    <r>
      <rPr>
        <sz val="10"/>
        <rFont val="Arial"/>
        <family val="0"/>
      </rPr>
      <t xml:space="preserve"> / Torr</t>
    </r>
  </si>
  <si>
    <t xml:space="preserve">Annahmen: </t>
  </si>
  <si>
    <t>Kapillare</t>
  </si>
  <si>
    <r>
      <rPr>
        <sz val="10"/>
        <rFont val="Arial"/>
        <family val="0"/>
      </rPr>
      <t xml:space="preserve">Volumendurchflußrate </t>
    </r>
    <r>
      <rPr>
        <i/>
        <sz val="10"/>
        <rFont val="Arial"/>
        <family val="2"/>
      </rPr>
      <t>I</t>
    </r>
  </si>
  <si>
    <r>
      <rPr>
        <i/>
        <sz val="12"/>
        <rFont val="Times New Roman"/>
        <family val="1"/>
      </rPr>
      <t>I</t>
    </r>
    <r>
      <rPr>
        <sz val="12"/>
        <rFont val="Times New Roman"/>
        <family val="1"/>
      </rPr>
      <t>=</t>
    </r>
    <r>
      <rPr>
        <sz val="12"/>
        <rFont val="Symbol"/>
        <family val="1"/>
      </rPr>
      <t>p</t>
    </r>
    <r>
      <rPr>
        <sz val="12"/>
        <rFont val="Times New Roman"/>
        <family val="1"/>
      </rPr>
      <t xml:space="preserve"> r4 </t>
    </r>
    <r>
      <rPr>
        <sz val="12"/>
        <rFont val="Symbol"/>
        <family val="1"/>
      </rPr>
      <t>D</t>
    </r>
    <r>
      <rPr>
        <i/>
        <sz val="12"/>
        <rFont val="Times New Roman"/>
        <family val="1"/>
      </rPr>
      <t>p</t>
    </r>
    <r>
      <rPr>
        <sz val="12"/>
        <rFont val="Times New Roman"/>
        <family val="1"/>
      </rPr>
      <t xml:space="preserve"> /(8 </t>
    </r>
    <r>
      <rPr>
        <sz val="12"/>
        <rFont val="Symbol"/>
        <family val="1"/>
      </rPr>
      <t>h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l</t>
    </r>
    <r>
      <rPr>
        <sz val="12"/>
        <rFont val="Times New Roman"/>
        <family val="1"/>
      </rPr>
      <t>)</t>
    </r>
  </si>
  <si>
    <r>
      <rPr>
        <sz val="10"/>
        <rFont val="Arial"/>
        <family val="0"/>
      </rPr>
      <t>Länge</t>
    </r>
    <r>
      <rPr>
        <sz val="10"/>
        <rFont val="Arial"/>
        <family val="2"/>
      </rPr>
      <t xml:space="preserve"> </t>
    </r>
    <r>
      <rPr>
        <i/>
        <sz val="10"/>
        <rFont val="Times New Roman"/>
        <family val="1"/>
      </rPr>
      <t>l</t>
    </r>
  </si>
  <si>
    <t>cm</t>
  </si>
  <si>
    <t>oder</t>
  </si>
  <si>
    <t>m</t>
  </si>
  <si>
    <r>
      <rPr>
        <i/>
        <sz val="10"/>
        <rFont val="Times New Roman"/>
        <family val="1"/>
      </rPr>
      <t>I</t>
    </r>
    <r>
      <rPr>
        <sz val="10"/>
        <rFont val="Arial"/>
        <family val="0"/>
      </rPr>
      <t xml:space="preserve"> / m3 s-1 </t>
    </r>
  </si>
  <si>
    <r>
      <rPr>
        <i/>
        <sz val="10"/>
        <rFont val="Times New Roman"/>
        <family val="1"/>
      </rPr>
      <t>I</t>
    </r>
    <r>
      <rPr>
        <sz val="10"/>
        <rFont val="Arial"/>
        <family val="0"/>
      </rPr>
      <t xml:space="preserve"> / cm3 s-1 </t>
    </r>
  </si>
  <si>
    <t>R / Pa cm-3 s</t>
  </si>
  <si>
    <r>
      <rPr>
        <sz val="10"/>
        <rFont val="Arial"/>
        <family val="0"/>
      </rPr>
      <t xml:space="preserve">Innendurchmesser </t>
    </r>
    <r>
      <rPr>
        <i/>
        <sz val="10"/>
        <rFont val="Arial"/>
        <family val="2"/>
      </rPr>
      <t>d</t>
    </r>
  </si>
  <si>
    <t>mm</t>
  </si>
  <si>
    <t>oder</t>
  </si>
  <si>
    <t>m</t>
  </si>
  <si>
    <t xml:space="preserve">Annahmen: </t>
  </si>
  <si>
    <t>Kapillare</t>
  </si>
  <si>
    <r>
      <rPr>
        <sz val="10"/>
        <rFont val="Arial"/>
        <family val="0"/>
      </rPr>
      <t>Länge</t>
    </r>
    <r>
      <rPr>
        <sz val="10"/>
        <rFont val="Arial"/>
        <family val="2"/>
      </rPr>
      <t xml:space="preserve"> </t>
    </r>
    <r>
      <rPr>
        <i/>
        <sz val="10"/>
        <rFont val="Times New Roman"/>
        <family val="1"/>
      </rPr>
      <t>l</t>
    </r>
  </si>
  <si>
    <t>cm</t>
  </si>
  <si>
    <t>oder</t>
  </si>
  <si>
    <t>m</t>
  </si>
  <si>
    <t>R / Pa cm-3 s</t>
  </si>
  <si>
    <r>
      <rPr>
        <sz val="10"/>
        <rFont val="Arial"/>
        <family val="0"/>
      </rPr>
      <t xml:space="preserve">Innendurchmesser </t>
    </r>
    <r>
      <rPr>
        <i/>
        <sz val="10"/>
        <rFont val="Arial"/>
        <family val="2"/>
      </rPr>
      <t>d</t>
    </r>
  </si>
  <si>
    <t>mm</t>
  </si>
  <si>
    <t>oder</t>
  </si>
  <si>
    <t>m</t>
  </si>
  <si>
    <t xml:space="preserve">Annahmen: </t>
  </si>
  <si>
    <t>Kapillare</t>
  </si>
  <si>
    <r>
      <rPr>
        <sz val="10"/>
        <rFont val="Arial"/>
        <family val="0"/>
      </rPr>
      <t>Länge</t>
    </r>
    <r>
      <rPr>
        <sz val="10"/>
        <rFont val="Arial"/>
        <family val="2"/>
      </rPr>
      <t xml:space="preserve"> </t>
    </r>
    <r>
      <rPr>
        <i/>
        <sz val="10"/>
        <rFont val="Times New Roman"/>
        <family val="1"/>
      </rPr>
      <t>l</t>
    </r>
  </si>
  <si>
    <t>cm</t>
  </si>
  <si>
    <t>oder</t>
  </si>
  <si>
    <t>m</t>
  </si>
  <si>
    <t>R / Pa cm-3 s</t>
  </si>
  <si>
    <r>
      <rPr>
        <sz val="10"/>
        <rFont val="Arial"/>
        <family val="0"/>
      </rPr>
      <t xml:space="preserve">Innendurchmesser </t>
    </r>
    <r>
      <rPr>
        <i/>
        <sz val="10"/>
        <rFont val="Arial"/>
        <family val="2"/>
      </rPr>
      <t>d</t>
    </r>
  </si>
  <si>
    <t>mm</t>
  </si>
  <si>
    <t>oder</t>
  </si>
  <si>
    <t>m</t>
  </si>
  <si>
    <t>Kapillare</t>
  </si>
  <si>
    <t>Radius</t>
  </si>
  <si>
    <t>Flußwiderstand R</t>
  </si>
  <si>
    <t>R=Dp/I</t>
  </si>
  <si>
    <t>r / mm</t>
  </si>
  <si>
    <t>R / Pa cm-3 s</t>
  </si>
  <si>
    <r>
      <t xml:space="preserve">Flußwiderstand </t>
    </r>
    <r>
      <rPr>
        <i/>
        <sz val="10"/>
        <rFont val="Arial"/>
        <family val="2"/>
      </rPr>
      <t>R</t>
    </r>
    <r>
      <rPr>
        <sz val="10"/>
        <rFont val="Arial"/>
        <family val="0"/>
      </rPr>
      <t>=</t>
    </r>
    <r>
      <rPr>
        <sz val="10"/>
        <rFont val="Symbol"/>
        <family val="1"/>
      </rPr>
      <t>D</t>
    </r>
    <r>
      <rPr>
        <i/>
        <sz val="10"/>
        <rFont val="Arial"/>
        <family val="2"/>
      </rPr>
      <t>p</t>
    </r>
    <r>
      <rPr>
        <sz val="10"/>
        <rFont val="Arial"/>
        <family val="0"/>
      </rPr>
      <t>/</t>
    </r>
    <r>
      <rPr>
        <i/>
        <sz val="10"/>
        <rFont val="Times New Roman"/>
        <family val="1"/>
      </rPr>
      <t>I</t>
    </r>
  </si>
  <si>
    <t>Achtung: der dargestellte Zusammenhang dient nur zur Erläuterung des Hagen Poiseuille Gesetzes</t>
  </si>
</sst>
</file>

<file path=xl/styles.xml><?xml version="1.0" encoding="utf-8"?>
<styleSheet xmlns="http://schemas.openxmlformats.org/spreadsheetml/2006/main">
  <numFmts count="20">
    <numFmt numFmtId="5" formatCode="&quot;öS&quot;\ #,##0;\-&quot;öS&quot;\ #,##0"/>
    <numFmt numFmtId="6" formatCode="&quot;öS&quot;\ #,##0;[Red]\-&quot;öS&quot;\ #,##0"/>
    <numFmt numFmtId="7" formatCode="&quot;öS&quot;\ #,##0.00;\-&quot;öS&quot;\ #,##0.00"/>
    <numFmt numFmtId="8" formatCode="&quot;öS&quot;\ #,##0.00;[Red]\-&quot;öS&quot;\ #,##0.00"/>
    <numFmt numFmtId="42" formatCode="_-&quot;öS&quot;\ * #,##0_-;\-&quot;öS&quot;\ * #,##0_-;_-&quot;öS&quot;\ * &quot;-&quot;_-;_-@_-"/>
    <numFmt numFmtId="41" formatCode="_-* #,##0_-;\-* #,##0_-;_-* &quot;-&quot;_-;_-@_-"/>
    <numFmt numFmtId="44" formatCode="_-&quot;öS&quot;\ * #,##0.00_-;\-&quot;öS&quot;\ * #,##0.00_-;_-&quot;öS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"/>
    <numFmt numFmtId="174" formatCode="0.00000000"/>
    <numFmt numFmtId="175" formatCode="0.0000000"/>
  </numFmts>
  <fonts count="19">
    <font>
      <sz val="10"/>
      <name val="Arial"/>
      <family val="0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sz val="10"/>
      <name val="Symbol"/>
      <family val="1"/>
    </font>
    <font>
      <i/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Symbol"/>
      <family val="1"/>
    </font>
    <font>
      <i/>
      <sz val="10"/>
      <name val="Times New Roman"/>
      <family val="1"/>
    </font>
    <font>
      <vertAlign val="superscript"/>
      <sz val="9.25"/>
      <name val="Arial"/>
      <family val="0"/>
    </font>
    <font>
      <vertAlign val="superscript"/>
      <sz val="10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0" xfId="0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172" fontId="0" fillId="4" borderId="0" xfId="0" applyNumberFormat="1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Alignment="1">
      <alignment/>
    </xf>
    <xf numFmtId="0" fontId="7" fillId="5" borderId="0" xfId="0" applyFont="1" applyFill="1" applyAlignment="1">
      <alignment/>
    </xf>
    <xf numFmtId="173" fontId="0" fillId="2" borderId="0" xfId="0" applyNumberFormat="1" applyFill="1" applyAlignment="1">
      <alignment/>
    </xf>
    <xf numFmtId="174" fontId="0" fillId="5" borderId="0" xfId="0" applyNumberFormat="1" applyFill="1" applyAlignment="1">
      <alignment/>
    </xf>
    <xf numFmtId="1" fontId="0" fillId="5" borderId="0" xfId="0" applyNumberFormat="1" applyFill="1" applyAlignment="1">
      <alignment/>
    </xf>
    <xf numFmtId="2" fontId="0" fillId="5" borderId="0" xfId="0" applyNumberFormat="1" applyFill="1" applyAlignment="1">
      <alignment/>
    </xf>
    <xf numFmtId="173" fontId="0" fillId="5" borderId="0" xfId="0" applyNumberFormat="1" applyFill="1" applyAlignment="1">
      <alignment/>
    </xf>
    <xf numFmtId="172" fontId="0" fillId="5" borderId="0" xfId="0" applyNumberFormat="1" applyFill="1" applyAlignment="1">
      <alignment/>
    </xf>
    <xf numFmtId="175" fontId="0" fillId="5" borderId="0" xfId="0" applyNumberForma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2" fillId="0" borderId="0" xfId="18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Arial"/>
                <a:ea typeface="Arial"/>
                <a:cs typeface="Arial"/>
              </a:rPr>
              <a:t>Hagen-Poiseuille (linear)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Tabelle1!$G$46</c:f>
              <c:strCache>
                <c:ptCount val="1"/>
                <c:pt idx="0">
                  <c:v>R / Pa cm-3 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Tabelle1!$C$47:$C$49</c:f>
              <c:numCache>
                <c:ptCount val="3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</c:numCache>
            </c:numRef>
          </c:xVal>
          <c:yVal>
            <c:numRef>
              <c:f>Tabelle1!$G$47:$G$49</c:f>
              <c:numCache>
                <c:ptCount val="3"/>
                <c:pt idx="0">
                  <c:v>8148.9734203406</c:v>
                </c:pt>
                <c:pt idx="1">
                  <c:v>509.3108387712875</c:v>
                </c:pt>
                <c:pt idx="2">
                  <c:v>100.60461012766173</c:v>
                </c:pt>
              </c:numCache>
            </c:numRef>
          </c:yVal>
          <c:smooth val="0"/>
        </c:ser>
        <c:axId val="65884446"/>
        <c:axId val="56089103"/>
      </c:scatterChart>
      <c:valAx>
        <c:axId val="65884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Radius r /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089103"/>
        <c:crosses val="autoZero"/>
        <c:crossBetween val="midCat"/>
        <c:dispUnits/>
      </c:valAx>
      <c:valAx>
        <c:axId val="560891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Flußwiderstand R / Pa cm-3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8844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Hagen Poiseuille (logarithmisch)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Tabelle1!$G$46</c:f>
              <c:strCache>
                <c:ptCount val="1"/>
                <c:pt idx="0">
                  <c:v>R / Pa cm-3 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Tabelle1!$C$47:$C$49</c:f>
              <c:numCache>
                <c:ptCount val="3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</c:numCache>
            </c:numRef>
          </c:xVal>
          <c:yVal>
            <c:numRef>
              <c:f>Tabelle1!$G$47:$G$49</c:f>
              <c:numCache>
                <c:ptCount val="3"/>
                <c:pt idx="0">
                  <c:v>8148.9734203406</c:v>
                </c:pt>
                <c:pt idx="1">
                  <c:v>509.3108387712875</c:v>
                </c:pt>
                <c:pt idx="2">
                  <c:v>100.60461012766173</c:v>
                </c:pt>
              </c:numCache>
            </c:numRef>
          </c:yVal>
          <c:smooth val="0"/>
        </c:ser>
        <c:axId val="35039880"/>
        <c:axId val="46923465"/>
      </c:scatterChart>
      <c:valAx>
        <c:axId val="35039880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Radius r /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923465"/>
        <c:crosses val="autoZero"/>
        <c:crossBetween val="midCat"/>
        <c:dispUnits/>
      </c:valAx>
      <c:valAx>
        <c:axId val="4692346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Flußwiderstand R / Pa cm-3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0398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142875</xdr:rowOff>
    </xdr:from>
    <xdr:to>
      <xdr:col>6</xdr:col>
      <xdr:colOff>457200</xdr:colOff>
      <xdr:row>69</xdr:row>
      <xdr:rowOff>19050</xdr:rowOff>
    </xdr:to>
    <xdr:graphicFrame>
      <xdr:nvGraphicFramePr>
        <xdr:cNvPr id="1" name="Chart 3"/>
        <xdr:cNvGraphicFramePr/>
      </xdr:nvGraphicFramePr>
      <xdr:xfrm>
        <a:off x="0" y="8467725"/>
        <a:ext cx="431482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504825</xdr:colOff>
      <xdr:row>50</xdr:row>
      <xdr:rowOff>123825</xdr:rowOff>
    </xdr:from>
    <xdr:to>
      <xdr:col>13</xdr:col>
      <xdr:colOff>781050</xdr:colOff>
      <xdr:row>69</xdr:row>
      <xdr:rowOff>9525</xdr:rowOff>
    </xdr:to>
    <xdr:graphicFrame>
      <xdr:nvGraphicFramePr>
        <xdr:cNvPr id="2" name="Chart 4"/>
        <xdr:cNvGraphicFramePr/>
      </xdr:nvGraphicFramePr>
      <xdr:xfrm>
        <a:off x="4362450" y="8448675"/>
        <a:ext cx="468630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bg.ac.at/bio/people/musso/lehre/pmu/t1/Hagen-Poiseuille-Gesetz-pmu-2004.pdf" TargetMode="External" /><Relationship Id="rId2" Type="http://schemas.openxmlformats.org/officeDocument/2006/relationships/hyperlink" Target="http://www.sbg.ac.at/bio/people/musso/lehre/ue-biophysik-beschreibung/hagen_poiseuille_gesetz_2003.pdf" TargetMode="External" /><Relationship Id="rId3" Type="http://schemas.openxmlformats.org/officeDocument/2006/relationships/oleObject" Target="../embeddings/oleObject_0_0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9"/>
  <sheetViews>
    <sheetView tabSelected="1" workbookViewId="0" topLeftCell="A1">
      <selection activeCell="I11" sqref="I11"/>
    </sheetView>
  </sheetViews>
  <sheetFormatPr defaultColWidth="11.421875" defaultRowHeight="12.75"/>
  <cols>
    <col min="1" max="1" width="11.00390625" style="0" customWidth="1"/>
    <col min="2" max="2" width="20.421875" style="1" customWidth="1"/>
    <col min="3" max="3" width="6.421875" style="0" customWidth="1"/>
    <col min="4" max="4" width="7.7109375" style="0" customWidth="1"/>
    <col min="5" max="5" width="4.7109375" style="0" customWidth="1"/>
    <col min="6" max="6" width="7.57421875" style="0" customWidth="1"/>
    <col min="7" max="7" width="8.00390625" style="0" customWidth="1"/>
    <col min="8" max="11" width="11.00390625" style="0" customWidth="1"/>
    <col min="12" max="12" width="3.140625" style="0" customWidth="1"/>
    <col min="13" max="13" width="11.00390625" style="0" customWidth="1"/>
    <col min="14" max="14" width="17.00390625" style="0" customWidth="1"/>
    <col min="15" max="16384" width="11.00390625" style="0" customWidth="1"/>
  </cols>
  <sheetData>
    <row r="2" ht="18">
      <c r="A2" s="2" t="s">
        <v>0</v>
      </c>
    </row>
    <row r="3" spans="1:7" s="4" customFormat="1" ht="12.75">
      <c r="A3" s="27" t="s">
        <v>1</v>
      </c>
      <c r="B3" s="28"/>
      <c r="C3" s="28"/>
      <c r="D3" s="28"/>
      <c r="E3" s="28"/>
      <c r="F3" s="28"/>
      <c r="G3" s="28"/>
    </row>
    <row r="4" spans="1:8" s="4" customFormat="1" ht="12.75">
      <c r="A4" s="29" t="s">
        <v>2</v>
      </c>
      <c r="B4" s="28"/>
      <c r="C4" s="28"/>
      <c r="D4" s="28"/>
      <c r="E4" s="28"/>
      <c r="F4" s="28"/>
      <c r="G4" s="28"/>
      <c r="H4" s="28"/>
    </row>
    <row r="5" s="4" customFormat="1" ht="11.25">
      <c r="A5" s="3"/>
    </row>
    <row r="6" ht="18">
      <c r="A6" s="2"/>
    </row>
    <row r="7" spans="1:10" ht="12.75">
      <c r="A7" s="30" t="s">
        <v>67</v>
      </c>
      <c r="B7" s="28"/>
      <c r="C7" s="28"/>
      <c r="D7" s="28"/>
      <c r="E7" s="28"/>
      <c r="F7" s="28"/>
      <c r="G7" s="28"/>
      <c r="H7" s="28"/>
      <c r="I7" s="28"/>
      <c r="J7" s="28"/>
    </row>
    <row r="8" spans="1:9" ht="12.75">
      <c r="A8" s="30" t="s">
        <v>3</v>
      </c>
      <c r="B8" s="28"/>
      <c r="C8" s="28"/>
      <c r="D8" s="28"/>
      <c r="E8" s="28"/>
      <c r="F8" s="28"/>
      <c r="G8" s="28"/>
      <c r="H8" s="28"/>
      <c r="I8" s="28"/>
    </row>
    <row r="10" spans="1:7" ht="12.75">
      <c r="A10" s="5" t="s">
        <v>4</v>
      </c>
      <c r="B10" s="5" t="s">
        <v>5</v>
      </c>
      <c r="C10" s="6"/>
      <c r="D10" s="6"/>
      <c r="E10" s="6"/>
      <c r="F10" s="6"/>
      <c r="G10" s="6"/>
    </row>
    <row r="11" spans="2:7" ht="12.75">
      <c r="B11" s="5" t="s">
        <v>6</v>
      </c>
      <c r="C11" s="5">
        <v>800</v>
      </c>
      <c r="D11" s="7" t="s">
        <v>7</v>
      </c>
      <c r="E11" s="8" t="s">
        <v>8</v>
      </c>
      <c r="F11" s="5">
        <v>0.8</v>
      </c>
      <c r="G11" s="5" t="s">
        <v>9</v>
      </c>
    </row>
    <row r="12" spans="2:7" ht="12.75">
      <c r="B12" s="5" t="s">
        <v>10</v>
      </c>
      <c r="C12" s="5">
        <v>1</v>
      </c>
      <c r="D12" s="5" t="s">
        <v>11</v>
      </c>
      <c r="E12" s="5" t="s">
        <v>12</v>
      </c>
      <c r="F12" s="5">
        <f>C12*10^(-3)/10^(-6)</f>
        <v>1000.0000000000001</v>
      </c>
      <c r="G12" s="5" t="s">
        <v>13</v>
      </c>
    </row>
    <row r="14" spans="2:5" ht="12.75">
      <c r="B14" s="9" t="s">
        <v>14</v>
      </c>
      <c r="C14" s="9">
        <v>10</v>
      </c>
      <c r="D14" s="9" t="s">
        <v>15</v>
      </c>
      <c r="E14" s="9"/>
    </row>
    <row r="16" spans="2:11" ht="12.75">
      <c r="B16" s="10" t="s">
        <v>16</v>
      </c>
      <c r="C16" s="10"/>
      <c r="D16" s="10"/>
      <c r="H16" s="10" t="s">
        <v>17</v>
      </c>
      <c r="I16" s="10"/>
      <c r="J16" s="10"/>
      <c r="K16" s="10"/>
    </row>
    <row r="17" spans="2:11" ht="12.75">
      <c r="B17" s="10"/>
      <c r="C17" s="11" t="s">
        <v>18</v>
      </c>
      <c r="D17" s="11" t="s">
        <v>19</v>
      </c>
      <c r="H17" s="10"/>
      <c r="I17" s="12" t="s">
        <v>20</v>
      </c>
      <c r="J17" s="12" t="s">
        <v>21</v>
      </c>
      <c r="K17" s="12" t="s">
        <v>22</v>
      </c>
    </row>
    <row r="18" spans="2:11" ht="12.75">
      <c r="B18" s="10"/>
      <c r="C18" s="10">
        <v>30</v>
      </c>
      <c r="D18" s="10">
        <f>C18/100</f>
        <v>0.3</v>
      </c>
      <c r="H18" s="10"/>
      <c r="I18" s="10">
        <f>$F$12*$C$14*D18</f>
        <v>3000.0000000000005</v>
      </c>
      <c r="J18" s="10">
        <f>I18/10^5</f>
        <v>0.030000000000000006</v>
      </c>
      <c r="K18" s="13">
        <f>I18/133.3</f>
        <v>22.505626406601653</v>
      </c>
    </row>
    <row r="19" spans="2:11" ht="12.75">
      <c r="B19" s="10"/>
      <c r="C19" s="10">
        <v>50</v>
      </c>
      <c r="D19" s="10">
        <f>C19/100</f>
        <v>0.5</v>
      </c>
      <c r="H19" s="10"/>
      <c r="I19" s="10">
        <f>$F$12*$C$14*D19</f>
        <v>5000.000000000001</v>
      </c>
      <c r="J19" s="10">
        <f>I19/10^5</f>
        <v>0.05000000000000001</v>
      </c>
      <c r="K19" s="13">
        <f>I19/133.3</f>
        <v>37.50937734433609</v>
      </c>
    </row>
    <row r="20" spans="2:11" ht="12.75">
      <c r="B20" s="10"/>
      <c r="C20" s="10">
        <v>70</v>
      </c>
      <c r="D20" s="10">
        <f>C20/100</f>
        <v>0.7</v>
      </c>
      <c r="H20" s="10"/>
      <c r="I20" s="10">
        <f>$F$12*$C$14*D20</f>
        <v>7000.000000000001</v>
      </c>
      <c r="J20" s="10">
        <f>I20/10^5</f>
        <v>0.07</v>
      </c>
      <c r="K20" s="13">
        <f>I20/133.3</f>
        <v>52.51312828207052</v>
      </c>
    </row>
    <row r="23" spans="1:14" ht="15.75">
      <c r="A23" s="5" t="s">
        <v>23</v>
      </c>
      <c r="B23" s="5" t="s">
        <v>24</v>
      </c>
      <c r="C23" s="6"/>
      <c r="D23" s="6"/>
      <c r="E23" s="6"/>
      <c r="F23" s="6"/>
      <c r="G23" s="6"/>
      <c r="H23" s="14" t="s">
        <v>25</v>
      </c>
      <c r="I23" s="15"/>
      <c r="J23" s="16" t="s">
        <v>26</v>
      </c>
      <c r="K23" s="15"/>
      <c r="M23" s="24" t="s">
        <v>66</v>
      </c>
      <c r="N23" s="15"/>
    </row>
    <row r="24" spans="2:14" ht="12.75">
      <c r="B24" s="5" t="s">
        <v>27</v>
      </c>
      <c r="C24" s="5">
        <v>25</v>
      </c>
      <c r="D24" s="5" t="s">
        <v>28</v>
      </c>
      <c r="E24" s="6" t="s">
        <v>29</v>
      </c>
      <c r="F24" s="6">
        <f>C24/100</f>
        <v>0.25</v>
      </c>
      <c r="G24" s="6" t="s">
        <v>30</v>
      </c>
      <c r="H24" s="11" t="s">
        <v>18</v>
      </c>
      <c r="I24" s="26" t="s">
        <v>31</v>
      </c>
      <c r="J24" s="26" t="s">
        <v>32</v>
      </c>
      <c r="K24" s="15"/>
      <c r="M24" s="11" t="s">
        <v>18</v>
      </c>
      <c r="N24" s="25" t="s">
        <v>33</v>
      </c>
    </row>
    <row r="25" spans="2:14" ht="12.75">
      <c r="B25" s="5" t="s">
        <v>34</v>
      </c>
      <c r="C25" s="5">
        <v>2</v>
      </c>
      <c r="D25" s="5" t="s">
        <v>35</v>
      </c>
      <c r="E25" s="6" t="s">
        <v>36</v>
      </c>
      <c r="F25" s="17">
        <f>C25/1000</f>
        <v>0.002</v>
      </c>
      <c r="G25" s="6" t="s">
        <v>37</v>
      </c>
      <c r="H25" s="10">
        <v>30</v>
      </c>
      <c r="I25" s="18">
        <f>3.1415*(($F$25/2)^4)*I18/(8*$C$11*10^-6*$F$24)</f>
        <v>5.890312500000002E-06</v>
      </c>
      <c r="J25" s="20">
        <f>I25*10^6</f>
        <v>5.890312500000002</v>
      </c>
      <c r="K25" s="15"/>
      <c r="M25" s="10">
        <v>30</v>
      </c>
      <c r="N25" s="19">
        <f>I18/J25</f>
        <v>509.3108387712875</v>
      </c>
    </row>
    <row r="26" spans="8:14" ht="12.75">
      <c r="H26" s="10">
        <v>50</v>
      </c>
      <c r="I26" s="18">
        <f>3.1415*(($F$25/2)^4)*I19/(8*$C$11*10^-6*$F$24)</f>
        <v>9.817187500000002E-06</v>
      </c>
      <c r="J26" s="20">
        <f>I26*10^6</f>
        <v>9.817187500000003</v>
      </c>
      <c r="K26" s="15"/>
      <c r="M26" s="10">
        <v>50</v>
      </c>
      <c r="N26" s="19">
        <f>I19/J26</f>
        <v>509.31083877128754</v>
      </c>
    </row>
    <row r="27" spans="8:14" ht="12.75">
      <c r="H27" s="10">
        <v>70</v>
      </c>
      <c r="I27" s="18">
        <f>3.1415*(($F$25/2)^4)*I20/(8*$C$11*10^-6*$F$24)</f>
        <v>1.3744062500000004E-05</v>
      </c>
      <c r="J27" s="20">
        <f>I27*10^6</f>
        <v>13.744062500000004</v>
      </c>
      <c r="K27" s="15"/>
      <c r="M27" s="10">
        <v>70</v>
      </c>
      <c r="N27" s="19">
        <f>I20/J27</f>
        <v>509.31083877128754</v>
      </c>
    </row>
    <row r="30" spans="1:14" ht="15.75">
      <c r="A30" s="5" t="s">
        <v>38</v>
      </c>
      <c r="B30" s="5" t="s">
        <v>39</v>
      </c>
      <c r="C30" s="6"/>
      <c r="D30" s="6"/>
      <c r="E30" s="6"/>
      <c r="F30" s="6"/>
      <c r="G30" s="6"/>
      <c r="H30" s="14" t="s">
        <v>25</v>
      </c>
      <c r="I30" s="15"/>
      <c r="J30" s="16" t="s">
        <v>26</v>
      </c>
      <c r="K30" s="15"/>
      <c r="M30" s="24" t="s">
        <v>66</v>
      </c>
      <c r="N30" s="15"/>
    </row>
    <row r="31" spans="2:14" ht="12.75">
      <c r="B31" s="5" t="s">
        <v>40</v>
      </c>
      <c r="C31" s="5">
        <v>25</v>
      </c>
      <c r="D31" s="5" t="s">
        <v>41</v>
      </c>
      <c r="E31" s="6" t="s">
        <v>42</v>
      </c>
      <c r="F31" s="6">
        <f>C31/100</f>
        <v>0.25</v>
      </c>
      <c r="G31" s="6" t="s">
        <v>43</v>
      </c>
      <c r="H31" s="11" t="s">
        <v>18</v>
      </c>
      <c r="I31" s="26" t="s">
        <v>31</v>
      </c>
      <c r="J31" s="26" t="s">
        <v>32</v>
      </c>
      <c r="K31" s="15"/>
      <c r="M31" s="11" t="s">
        <v>18</v>
      </c>
      <c r="N31" s="25" t="s">
        <v>44</v>
      </c>
    </row>
    <row r="32" spans="2:14" ht="12.75">
      <c r="B32" s="5" t="s">
        <v>45</v>
      </c>
      <c r="C32" s="5">
        <v>1</v>
      </c>
      <c r="D32" s="5" t="s">
        <v>46</v>
      </c>
      <c r="E32" s="6" t="s">
        <v>47</v>
      </c>
      <c r="F32" s="17">
        <f>C32/1000</f>
        <v>0.001</v>
      </c>
      <c r="G32" s="6" t="s">
        <v>48</v>
      </c>
      <c r="H32" s="10">
        <v>30</v>
      </c>
      <c r="I32" s="18">
        <f>3.1415*(($F$32/2)^4)*I18/(8*$C$11*10^-6*$F$31)</f>
        <v>3.681445312500001E-07</v>
      </c>
      <c r="J32" s="21">
        <f>I32*10^6</f>
        <v>0.36814453125000013</v>
      </c>
      <c r="K32" s="15"/>
      <c r="M32" s="10">
        <v>30</v>
      </c>
      <c r="N32" s="19">
        <f>I18/J32</f>
        <v>8148.9734203406</v>
      </c>
    </row>
    <row r="33" spans="8:14" ht="12.75">
      <c r="H33" s="10">
        <v>50</v>
      </c>
      <c r="I33" s="18">
        <f>3.1415*(($F$32/2)^4)*I19/(8*$C$11*10^-6*$F$31)</f>
        <v>6.135742187500001E-07</v>
      </c>
      <c r="J33" s="21">
        <f>I33*10^6</f>
        <v>0.6135742187500002</v>
      </c>
      <c r="K33" s="15"/>
      <c r="M33" s="10">
        <v>50</v>
      </c>
      <c r="N33" s="19">
        <f>I19/J33</f>
        <v>8148.973420340601</v>
      </c>
    </row>
    <row r="34" spans="8:14" ht="12.75">
      <c r="H34" s="10">
        <v>70</v>
      </c>
      <c r="I34" s="18">
        <f>3.1415*(($F$32/2)^4)*I20/(8*$C$11*10^-6*$F$31)</f>
        <v>8.590039062500002E-07</v>
      </c>
      <c r="J34" s="21">
        <f>I34*10^6</f>
        <v>0.8590039062500002</v>
      </c>
      <c r="K34" s="15"/>
      <c r="M34" s="10">
        <v>70</v>
      </c>
      <c r="N34" s="19">
        <f>I20/J34</f>
        <v>8148.973420340601</v>
      </c>
    </row>
    <row r="37" spans="1:14" ht="15.75">
      <c r="A37" s="5" t="s">
        <v>49</v>
      </c>
      <c r="B37" s="5" t="s">
        <v>50</v>
      </c>
      <c r="C37" s="6"/>
      <c r="D37" s="6"/>
      <c r="E37" s="6"/>
      <c r="F37" s="6"/>
      <c r="G37" s="6"/>
      <c r="H37" s="14" t="s">
        <v>25</v>
      </c>
      <c r="I37" s="15"/>
      <c r="J37" s="16" t="s">
        <v>26</v>
      </c>
      <c r="K37" s="15"/>
      <c r="M37" s="24" t="s">
        <v>66</v>
      </c>
      <c r="N37" s="15"/>
    </row>
    <row r="38" spans="2:14" ht="12.75">
      <c r="B38" s="5" t="s">
        <v>51</v>
      </c>
      <c r="C38" s="5">
        <v>25</v>
      </c>
      <c r="D38" s="5" t="s">
        <v>52</v>
      </c>
      <c r="E38" s="6" t="s">
        <v>53</v>
      </c>
      <c r="F38" s="6">
        <f>C38/100</f>
        <v>0.25</v>
      </c>
      <c r="G38" s="6" t="s">
        <v>54</v>
      </c>
      <c r="H38" s="11" t="s">
        <v>18</v>
      </c>
      <c r="I38" s="26" t="s">
        <v>31</v>
      </c>
      <c r="J38" s="26" t="s">
        <v>32</v>
      </c>
      <c r="K38" s="15"/>
      <c r="M38" s="11" t="s">
        <v>18</v>
      </c>
      <c r="N38" s="25" t="s">
        <v>55</v>
      </c>
    </row>
    <row r="39" spans="2:14" ht="12.75">
      <c r="B39" s="5" t="s">
        <v>56</v>
      </c>
      <c r="C39" s="5">
        <v>3</v>
      </c>
      <c r="D39" s="5" t="s">
        <v>57</v>
      </c>
      <c r="E39" s="6" t="s">
        <v>58</v>
      </c>
      <c r="F39" s="17">
        <f>C39/1000</f>
        <v>0.003</v>
      </c>
      <c r="G39" s="6" t="s">
        <v>59</v>
      </c>
      <c r="H39" s="10">
        <v>30</v>
      </c>
      <c r="I39" s="23">
        <f>3.1415*(($F$39/2)^4)*I18/(8*$C$11*10^-6*$F$38)</f>
        <v>2.981970703125001E-05</v>
      </c>
      <c r="J39" s="22">
        <f>I39*10^6</f>
        <v>29.81970703125001</v>
      </c>
      <c r="K39" s="15"/>
      <c r="M39" s="10">
        <v>30</v>
      </c>
      <c r="N39" s="19">
        <f>I18/J39</f>
        <v>100.60461012766173</v>
      </c>
    </row>
    <row r="40" spans="8:14" ht="12.75">
      <c r="H40" s="10">
        <v>50</v>
      </c>
      <c r="I40" s="23">
        <f>3.1415*(($F$39/2)^4)*I19/(8*$C$11*10^-6*$F$38)</f>
        <v>4.969951171875002E-05</v>
      </c>
      <c r="J40" s="22">
        <f>I40*10^6</f>
        <v>49.699511718750024</v>
      </c>
      <c r="K40" s="15"/>
      <c r="M40" s="10">
        <v>50</v>
      </c>
      <c r="N40" s="19">
        <f>I19/J40</f>
        <v>100.60461012766172</v>
      </c>
    </row>
    <row r="41" spans="8:14" ht="12.75">
      <c r="H41" s="10">
        <v>70</v>
      </c>
      <c r="I41" s="23">
        <f>3.1415*(($F$39/2)^4)*I20/(8*$C$11*10^-6*$F$38)</f>
        <v>6.957931640625003E-05</v>
      </c>
      <c r="J41" s="22">
        <f>I41*10^6</f>
        <v>69.57931640625003</v>
      </c>
      <c r="K41" s="15"/>
      <c r="M41" s="10">
        <v>70</v>
      </c>
      <c r="N41" s="19">
        <f>I20/J41</f>
        <v>100.60461012766172</v>
      </c>
    </row>
    <row r="45" spans="2:8" ht="12.75">
      <c r="B45" s="6" t="s">
        <v>60</v>
      </c>
      <c r="C45" s="6" t="s">
        <v>61</v>
      </c>
      <c r="F45" s="15" t="s">
        <v>62</v>
      </c>
      <c r="G45" s="15"/>
      <c r="H45" s="15" t="s">
        <v>63</v>
      </c>
    </row>
    <row r="46" spans="2:8" ht="12.75">
      <c r="B46" s="6"/>
      <c r="C46" s="6" t="s">
        <v>64</v>
      </c>
      <c r="F46" s="15"/>
      <c r="G46" s="15" t="s">
        <v>65</v>
      </c>
      <c r="H46" s="15"/>
    </row>
    <row r="47" spans="3:7" ht="12.75">
      <c r="C47">
        <f>C32/2</f>
        <v>0.5</v>
      </c>
      <c r="G47">
        <f>N32</f>
        <v>8148.9734203406</v>
      </c>
    </row>
    <row r="48" spans="3:7" ht="12.75">
      <c r="C48">
        <f>C25/2</f>
        <v>1</v>
      </c>
      <c r="G48">
        <f>N25</f>
        <v>509.3108387712875</v>
      </c>
    </row>
    <row r="49" spans="3:7" ht="12.75">
      <c r="C49">
        <f>C39/2</f>
        <v>1.5</v>
      </c>
      <c r="G49">
        <f>N39</f>
        <v>100.60461012766173</v>
      </c>
    </row>
  </sheetData>
  <mergeCells count="4">
    <mergeCell ref="A4:H4"/>
    <mergeCell ref="A3:G3"/>
    <mergeCell ref="A7:J7"/>
    <mergeCell ref="A8:I8"/>
  </mergeCells>
  <hyperlinks>
    <hyperlink ref="A3" r:id="rId1" display="http://www.sbg.ac.at/bio/people/musso/lehre/pmu/t1/Hagen-Poiseuille-Gesetz-pmu-2004.pdf "/>
    <hyperlink ref="A4" r:id="rId2" display="http://www.sbg.ac.at/bio/people/musso/lehre/ue-biophysik-beschreibung/hagen_poiseuille_gesetz_2003.pdf"/>
  </hyperlinks>
  <printOptions/>
  <pageMargins left="0.3937007874015748" right="0.3937007874015748" top="0.3937007874015748" bottom="0.3937007874015748" header="0.5118110236220472" footer="0.5118110236220472"/>
  <pageSetup fitToHeight="0" horizontalDpi="300" verticalDpi="300" orientation="landscape" paperSize="9" r:id="rId6"/>
  <drawing r:id="rId5"/>
  <legacyDrawing r:id="rId4"/>
  <oleObjects>
    <oleObject progId="Microsoft Formel-Editor 3.0" shapeId="144595448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875" right="0.7875" top="0.7875" bottom="0.7875" header="0.49236111111111114" footer="0.49236111111111114"/>
  <pageSetup fitToHeight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875" right="0.7875" top="0.7875" bottom="0.7875" header="0.49236111111111114" footer="0.49236111111111114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musso</dc:creator>
  <cp:keywords/>
  <dc:description/>
  <cp:lastModifiedBy>musso</cp:lastModifiedBy>
  <cp:lastPrinted>2004-09-20T14:01:59Z</cp:lastPrinted>
  <dcterms:created xsi:type="dcterms:W3CDTF">2004-09-20T09:23:42Z</dcterms:created>
  <dcterms:modified xsi:type="dcterms:W3CDTF">2004-09-20T14:02:57Z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