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F0DC762A-D26F-4629-BDF1-68017386A610}" xr6:coauthVersionLast="47" xr6:coauthVersionMax="47" xr10:uidLastSave="{00000000-0000-0000-0000-000000000000}"/>
  <bookViews>
    <workbookView xWindow="-120" yWindow="-120" windowWidth="29040" windowHeight="17520" xr2:uid="{6A5118BC-9B6B-45CD-8B33-5F47E8BA3FC1}"/>
  </bookViews>
  <sheets>
    <sheet name="G_B" sheetId="1" r:id="rId1"/>
    <sheet name="Dashboard G_B" sheetId="2" r:id="rId2"/>
    <sheet name="G_M" sheetId="3" r:id="rId3"/>
    <sheet name="Dashboard G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C5" i="4" s="1"/>
  <c r="E5" i="4" s="1"/>
  <c r="K4" i="3"/>
  <c r="C6" i="4" s="1"/>
  <c r="E6" i="4" s="1"/>
  <c r="G5" i="3"/>
  <c r="G6" i="3"/>
  <c r="G7" i="3"/>
  <c r="G8" i="3"/>
  <c r="G9" i="3"/>
  <c r="G10" i="3"/>
  <c r="G11" i="3"/>
  <c r="G12" i="3"/>
  <c r="G4" i="3"/>
  <c r="K7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K5" i="1" s="1"/>
  <c r="C6" i="2" s="1"/>
  <c r="E6" i="2" s="1"/>
  <c r="G21" i="1"/>
  <c r="G22" i="1"/>
  <c r="G23" i="1"/>
  <c r="G24" i="1"/>
  <c r="G25" i="1"/>
  <c r="G26" i="1"/>
  <c r="G27" i="1"/>
  <c r="G28" i="1"/>
  <c r="G29" i="1"/>
  <c r="K6" i="1" s="1"/>
  <c r="C5" i="2" s="1"/>
  <c r="E5" i="2" s="1"/>
  <c r="G30" i="1"/>
  <c r="G31" i="1"/>
  <c r="G4" i="1"/>
  <c r="K4" i="1" l="1"/>
  <c r="C7" i="2" s="1"/>
  <c r="E7" i="2" s="1"/>
</calcChain>
</file>

<file path=xl/sharedStrings.xml><?xml version="1.0" encoding="utf-8"?>
<sst xmlns="http://schemas.openxmlformats.org/spreadsheetml/2006/main" count="146" uniqueCount="91">
  <si>
    <t>BEd 2024</t>
  </si>
  <si>
    <t>ECTS</t>
  </si>
  <si>
    <t>BEd 2026</t>
  </si>
  <si>
    <t xml:space="preserve">G B 2.1 Grundlagen der griechischen Grammatik </t>
  </si>
  <si>
    <t>G B 1.3 Grundlagen der griechischen Grammatik</t>
  </si>
  <si>
    <t xml:space="preserve">G B 2.2 Griechische Syntax und Stilistik </t>
  </si>
  <si>
    <t>G B 2.2 Griechische Syntax und Stilistik</t>
  </si>
  <si>
    <t xml:space="preserve">G B 3.1 Griechische Komposition I (mit fachdidaktischem Anteil) </t>
  </si>
  <si>
    <t>G B 2.3 Griechische Komposition I</t>
  </si>
  <si>
    <t>G B 3.2 Einführung in die griech. Metrik (mit fachdidaktischem Anteil)</t>
  </si>
  <si>
    <t>G B 4.3 Fachdidaktik des griechischen Elementarunterrichts</t>
  </si>
  <si>
    <t>G B 4.1 Grundzüge der griechischen Literaturgeschichte</t>
  </si>
  <si>
    <t>G B 3.1 Grundzüge der griechischen Literaturgeschichte</t>
  </si>
  <si>
    <t>G B 1.2 Griechische Autor:innen, Literaturgattungen oder -epochen</t>
  </si>
  <si>
    <t xml:space="preserve">G B 4.3 Lektüre griechischer AutorInnen </t>
  </si>
  <si>
    <t>G B 2.1 Lektüre griechische Autor:innen</t>
  </si>
  <si>
    <t>G B 3.3 Griechische Autor:innen, Literaturgattungen oder -epochen</t>
  </si>
  <si>
    <t>G B 5.2 Lektüre griechischer AutorInnen</t>
  </si>
  <si>
    <t>G B 3.2 Lektüre griechischer Autor:innen</t>
  </si>
  <si>
    <t>G B 5.3 Griechisches literarisches Proseminar (mit bes. Berücksichtigung der FD)</t>
  </si>
  <si>
    <t>G B 4.2 Griechisches literarisches Proseminar</t>
  </si>
  <si>
    <t>G B 6.2 Griechische Autor:innen, Literaturgattungen oder -epochen</t>
  </si>
  <si>
    <t>G B 6.2 Lektüre griechischer AutorInnen</t>
  </si>
  <si>
    <t>G B 4.4 Lektüre griechischer Autor:innen</t>
  </si>
  <si>
    <t>G B 6.3 Lateinisches Proseminar: Praxis des Übersetzens</t>
  </si>
  <si>
    <t>Keine Entsprechung im Bachelor, wird im Master für G M 1.3.1 Historische Grammatik oder G M 1.3.2 Linguistik anerkannt</t>
  </si>
  <si>
    <t>G B 7.1 Antiker Mythos und seine Rezeption</t>
  </si>
  <si>
    <t>G B 4.1 Antiker Mythos und seine Rezeption</t>
  </si>
  <si>
    <t>G B 7.2 Theorie und Praxis der Rhetorik ODER Zum griechischen Theater</t>
  </si>
  <si>
    <t>G B 7.3 Griechische Philosophie</t>
  </si>
  <si>
    <t>Keine Entsprechung im Bachelor, wird im Master für G M 3.1 Griechische Autor:innen, Literaturgattungen oder -epochen anerkannt</t>
  </si>
  <si>
    <t xml:space="preserve">G B 8.1 Einführung in /Überblick über die Alte Geschichte </t>
  </si>
  <si>
    <t>G B 8.2 Archäologie oder weitere Bereiche der griechischen Altertumskunde</t>
  </si>
  <si>
    <t>G B 9.1 Griechisches literarisches Seminar</t>
  </si>
  <si>
    <t>G B 6.1 Griechisches literarisches Seminar</t>
  </si>
  <si>
    <t xml:space="preserve">G B 9.2 Griechisches literarisches Seminar (mit besonderer Berücksichtigung der FD) </t>
  </si>
  <si>
    <t>G B 6.5 Fachdidaktisches Proseminar aus Griechisch</t>
  </si>
  <si>
    <t>G B 10.1 Grundlagen der Fachdidaktik in den klassischen Sprachen</t>
  </si>
  <si>
    <t>G B 3.4 Grundlagen der Fachdidaktik (Griechisch)</t>
  </si>
  <si>
    <t>G B 10.2 Fachdidaktische Begleitung I (erstes Fachpraktikum) mit Schwerpunkt Wortschatz- und Grammatikvermittlung (Teil der PPS)</t>
  </si>
  <si>
    <t>Siehe PPS</t>
  </si>
  <si>
    <t>G B 11.1 Fachdidaktische Begleitung II (zweites Fachpraktikum) mit Schwerpunkt Textarbeit (Teil der PPS)</t>
  </si>
  <si>
    <t>G B 11.2 Fachdidaktik des Lektüreunterrichts in den klassischen Sprachen</t>
  </si>
  <si>
    <t>G B 5.2 Fachdidaktik des griechischen Lektüreunterrichts</t>
  </si>
  <si>
    <t xml:space="preserve">G B 12.x Lehrveranstaltungen im Umfang von 6 ECTS  </t>
  </si>
  <si>
    <t>Keine Entsprechung im Bachelor, wird im Master für G M 4.1 Wahlpflichtfächer: Inhaltlich-methodische Vertiefung anerkannt</t>
  </si>
  <si>
    <t>G B BA Bachelorarbeit</t>
  </si>
  <si>
    <t>G B 6.3 Bachelorarbeit</t>
  </si>
  <si>
    <t>G B BP Bachelorprüfung</t>
  </si>
  <si>
    <t>Keine Entsprechung</t>
  </si>
  <si>
    <r>
      <t xml:space="preserve">G B 5.1.1 Theorie und Praxis der Rhetorik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G B 5.1.2 Griechische Philosophie</t>
    </r>
  </si>
  <si>
    <r>
      <t xml:space="preserve">G B 1.4.1 Einführung in / Überblick über die Klassische Archäologie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G B 1.4.2 Einführung in / Überblick über die Alte Geschichte</t>
    </r>
  </si>
  <si>
    <t>G B 1.1 Griechische Autor:innen, Literaturgattungen oder -epochen (STEOP)</t>
  </si>
  <si>
    <t>G B 1.1 Griechische AutorInnen, Literaturgattungen oder -epochen (STEOP)</t>
  </si>
  <si>
    <t>Absolviert</t>
  </si>
  <si>
    <t>G B 4.2 Griechische AutorInnen, Literaturgattungen oder -epochen</t>
  </si>
  <si>
    <t>G B 5.1 Griechische AutorInnen, Literaturgattungen oder -epochen</t>
  </si>
  <si>
    <t>G B 6.1 Griechische AutorInnen, Literaturgattungen oder -epochen</t>
  </si>
  <si>
    <t>LV OK</t>
  </si>
  <si>
    <t>CODE</t>
  </si>
  <si>
    <t>SUMME</t>
  </si>
  <si>
    <t>BED</t>
  </si>
  <si>
    <t>MED</t>
  </si>
  <si>
    <t>KE</t>
  </si>
  <si>
    <t>MA</t>
  </si>
  <si>
    <t>Bereich</t>
  </si>
  <si>
    <t>Äquivalenzen</t>
  </si>
  <si>
    <t>Soll</t>
  </si>
  <si>
    <t>%</t>
  </si>
  <si>
    <t>Masterarbeitsmodul</t>
  </si>
  <si>
    <t>Master</t>
  </si>
  <si>
    <t>Bachelor</t>
  </si>
  <si>
    <t>MEd 2024</t>
  </si>
  <si>
    <t>MEd 2026</t>
  </si>
  <si>
    <t>G M 1.1 Griechische Autoren, Literaturgattungen oder -epochen</t>
  </si>
  <si>
    <t>G M 1.1 Griechische Autor:innen, Literaturgattungen oder -epochen</t>
  </si>
  <si>
    <t>G M 1.2 Griechische Komposition II</t>
  </si>
  <si>
    <t>G M 1.3 FD: Lehrplanbezogene Lektüresequenzen</t>
  </si>
  <si>
    <t>G M 2.2 Fachwissenschaftliches Seminar</t>
  </si>
  <si>
    <t>G M 2.1.1 Lehrveranstaltung(en) aus dem Bereich der Latinistik oder Indogermanistik oder der theoretischen Literaturwissenschaft oder weitere fachwissenschaftliche oder fachdidaktische Lehrveranstaltungen mit Bezug zur Gräzistik</t>
  </si>
  <si>
    <t>G M 2.1.2 Lektüre griechischer Autoren</t>
  </si>
  <si>
    <t>G M 2.3 Lektüre Griechischer Autor:innen</t>
  </si>
  <si>
    <t>G M 2.2.1 Lehrveranstaltung(en) aus dem Bereich der antiken Kulturgeschichte und deren Rezeption</t>
  </si>
  <si>
    <t>G M 3.2 Antike Kulturgeschichte</t>
  </si>
  <si>
    <t>G M 3.1 KO Fachdidaktik im UF Griechisch</t>
  </si>
  <si>
    <t>G M 3.3 Fachdidaktisches Seminar Griechisch</t>
  </si>
  <si>
    <t>G M 4.1 Masterkolloquium</t>
  </si>
  <si>
    <t>G M 4.2 Begleitung zur Masterarbeit</t>
  </si>
  <si>
    <t>G M 4.2 Masterarbeit</t>
  </si>
  <si>
    <t>G M 4.3 Masterarbeit</t>
  </si>
  <si>
    <r>
      <t xml:space="preserve">G M 2.1.1 Theorie und Praxis der Rhetorik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G M 2.1.2 Griechische Philosophie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</si>
</sst>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9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9" fontId="0" fillId="0" borderId="9" xfId="0" applyNumberFormat="1" applyBorder="1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wrapText="1"/>
    </xf>
    <xf numFmtId="0" fontId="1" fillId="0" borderId="3" xfId="0" applyFont="1" applyBorder="1" applyAlignment="1" applyProtection="1">
      <alignment vertical="center" wrapText="1"/>
    </xf>
    <xf numFmtId="0" fontId="0" fillId="0" borderId="0" xfId="0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G_B'!$B$5:$B$7</c:f>
              <c:strCache>
                <c:ptCount val="3"/>
                <c:pt idx="0">
                  <c:v>Masterarbeitsmodul</c:v>
                </c:pt>
                <c:pt idx="1">
                  <c:v>Master</c:v>
                </c:pt>
                <c:pt idx="2">
                  <c:v>Bachelor</c:v>
                </c:pt>
              </c:strCache>
            </c:strRef>
          </c:cat>
          <c:val>
            <c:numRef>
              <c:f>'Dashboard G_B'!$E$5:$E$7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6-4F18-8C55-B1E2D9CA7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6287519"/>
        <c:axId val="636288479"/>
      </c:barChart>
      <c:catAx>
        <c:axId val="636287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6288479"/>
        <c:crosses val="autoZero"/>
        <c:auto val="1"/>
        <c:lblAlgn val="ctr"/>
        <c:lblOffset val="100"/>
        <c:noMultiLvlLbl val="0"/>
      </c:catAx>
      <c:valAx>
        <c:axId val="63628847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628751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G_M'!$B$5:$B$6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G_M'!$E$5:$E$6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9-4FC4-BB64-DCC373AE3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85845887"/>
        <c:axId val="685842527"/>
      </c:barChart>
      <c:catAx>
        <c:axId val="685845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842527"/>
        <c:crosses val="autoZero"/>
        <c:auto val="1"/>
        <c:lblAlgn val="ctr"/>
        <c:lblOffset val="100"/>
        <c:noMultiLvlLbl val="0"/>
      </c:catAx>
      <c:valAx>
        <c:axId val="68584252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8458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4762</xdr:rowOff>
    </xdr:from>
    <xdr:to>
      <xdr:col>16</xdr:col>
      <xdr:colOff>9524</xdr:colOff>
      <xdr:row>26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1813FAB-BB74-F6DC-88ED-B7E8D8D8B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2</xdr:row>
      <xdr:rowOff>4762</xdr:rowOff>
    </xdr:from>
    <xdr:to>
      <xdr:col>15</xdr:col>
      <xdr:colOff>9524</xdr:colOff>
      <xdr:row>24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D8D488C-35A1-D07D-2A91-6EF23FDEC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AD38-8B44-4FF3-BB29-0BF989927D00}">
  <dimension ref="B2:K31"/>
  <sheetViews>
    <sheetView showGridLines="0" tabSelected="1" workbookViewId="0">
      <selection activeCell="D1" sqref="D1"/>
    </sheetView>
  </sheetViews>
  <sheetFormatPr baseColWidth="10" defaultRowHeight="15" x14ac:dyDescent="0.25"/>
  <cols>
    <col min="1" max="1" width="11.42578125" style="7"/>
    <col min="2" max="2" width="69" style="7" customWidth="1"/>
    <col min="3" max="3" width="11.42578125" style="7"/>
    <col min="4" max="4" width="11.42578125" style="29"/>
    <col min="5" max="5" width="83.28515625" style="7" customWidth="1"/>
    <col min="6" max="6" width="11.42578125" style="7"/>
    <col min="7" max="11" width="11.42578125" style="26"/>
    <col min="12" max="16384" width="11.42578125" style="7"/>
  </cols>
  <sheetData>
    <row r="2" spans="2:11" ht="15.75" thickBot="1" x14ac:dyDescent="0.3"/>
    <row r="3" spans="2:11" x14ac:dyDescent="0.25">
      <c r="B3" s="2" t="s">
        <v>0</v>
      </c>
      <c r="C3" s="3" t="s">
        <v>1</v>
      </c>
      <c r="D3" s="30" t="s">
        <v>54</v>
      </c>
      <c r="E3" s="3" t="s">
        <v>2</v>
      </c>
      <c r="F3" s="8" t="s">
        <v>1</v>
      </c>
      <c r="G3" s="26" t="s">
        <v>58</v>
      </c>
      <c r="H3" s="26" t="s">
        <v>59</v>
      </c>
      <c r="J3" s="26" t="s">
        <v>60</v>
      </c>
    </row>
    <row r="4" spans="2:11" x14ac:dyDescent="0.25">
      <c r="B4" s="4" t="s">
        <v>53</v>
      </c>
      <c r="C4" s="1">
        <v>3</v>
      </c>
      <c r="D4" s="27" t="b">
        <v>0</v>
      </c>
      <c r="E4" s="1" t="s">
        <v>52</v>
      </c>
      <c r="F4" s="9">
        <v>3</v>
      </c>
      <c r="G4" s="26">
        <f>IF(D4=TRUE,F4,0)</f>
        <v>0</v>
      </c>
      <c r="H4" s="26" t="s">
        <v>61</v>
      </c>
      <c r="J4" s="26" t="s">
        <v>61</v>
      </c>
      <c r="K4" s="26">
        <f>SUMIF(H:H,J4,G:G)</f>
        <v>0</v>
      </c>
    </row>
    <row r="5" spans="2:11" x14ac:dyDescent="0.25">
      <c r="B5" s="4" t="s">
        <v>3</v>
      </c>
      <c r="C5" s="1">
        <v>3</v>
      </c>
      <c r="D5" s="27" t="b">
        <v>0</v>
      </c>
      <c r="E5" s="1" t="s">
        <v>4</v>
      </c>
      <c r="F5" s="9">
        <v>2</v>
      </c>
      <c r="G5" s="26">
        <f t="shared" ref="G5:G31" si="0">IF(D5=TRUE,F5,0)</f>
        <v>0</v>
      </c>
      <c r="H5" s="26" t="s">
        <v>61</v>
      </c>
      <c r="J5" s="26" t="s">
        <v>62</v>
      </c>
      <c r="K5" s="26">
        <f t="shared" ref="K5:K7" si="1">SUMIF(H:H,J5,G:G)</f>
        <v>0</v>
      </c>
    </row>
    <row r="6" spans="2:11" x14ac:dyDescent="0.25">
      <c r="B6" s="4" t="s">
        <v>5</v>
      </c>
      <c r="C6" s="1">
        <v>4</v>
      </c>
      <c r="D6" s="27" t="b">
        <v>0</v>
      </c>
      <c r="E6" s="1" t="s">
        <v>6</v>
      </c>
      <c r="F6" s="9">
        <v>4</v>
      </c>
      <c r="G6" s="26">
        <f t="shared" si="0"/>
        <v>0</v>
      </c>
      <c r="H6" s="26" t="s">
        <v>61</v>
      </c>
      <c r="J6" s="26" t="s">
        <v>64</v>
      </c>
      <c r="K6" s="26">
        <f t="shared" si="1"/>
        <v>0</v>
      </c>
    </row>
    <row r="7" spans="2:11" x14ac:dyDescent="0.25">
      <c r="B7" s="4" t="s">
        <v>7</v>
      </c>
      <c r="C7" s="1">
        <v>4</v>
      </c>
      <c r="D7" s="27" t="b">
        <v>0</v>
      </c>
      <c r="E7" s="1" t="s">
        <v>8</v>
      </c>
      <c r="F7" s="9">
        <v>6</v>
      </c>
      <c r="G7" s="26">
        <f t="shared" si="0"/>
        <v>0</v>
      </c>
      <c r="H7" s="26" t="s">
        <v>61</v>
      </c>
      <c r="J7" s="26" t="s">
        <v>63</v>
      </c>
      <c r="K7" s="26">
        <f t="shared" si="1"/>
        <v>0</v>
      </c>
    </row>
    <row r="8" spans="2:11" x14ac:dyDescent="0.25">
      <c r="B8" s="4" t="s">
        <v>9</v>
      </c>
      <c r="C8" s="1">
        <v>2</v>
      </c>
      <c r="D8" s="27" t="b">
        <v>0</v>
      </c>
      <c r="E8" s="1" t="s">
        <v>10</v>
      </c>
      <c r="F8" s="9">
        <v>2</v>
      </c>
      <c r="G8" s="26">
        <f t="shared" si="0"/>
        <v>0</v>
      </c>
      <c r="H8" s="26" t="s">
        <v>61</v>
      </c>
    </row>
    <row r="9" spans="2:11" x14ac:dyDescent="0.25">
      <c r="B9" s="4" t="s">
        <v>11</v>
      </c>
      <c r="C9" s="1">
        <v>3</v>
      </c>
      <c r="D9" s="27" t="b">
        <v>0</v>
      </c>
      <c r="E9" s="1" t="s">
        <v>12</v>
      </c>
      <c r="F9" s="9">
        <v>3</v>
      </c>
      <c r="G9" s="26">
        <f t="shared" si="0"/>
        <v>0</v>
      </c>
      <c r="H9" s="26" t="s">
        <v>61</v>
      </c>
    </row>
    <row r="10" spans="2:11" x14ac:dyDescent="0.25">
      <c r="B10" s="4" t="s">
        <v>55</v>
      </c>
      <c r="C10" s="1">
        <v>3</v>
      </c>
      <c r="D10" s="27" t="b">
        <v>0</v>
      </c>
      <c r="E10" s="1" t="s">
        <v>13</v>
      </c>
      <c r="F10" s="9">
        <v>3</v>
      </c>
      <c r="G10" s="26">
        <f t="shared" si="0"/>
        <v>0</v>
      </c>
      <c r="H10" s="26" t="s">
        <v>61</v>
      </c>
    </row>
    <row r="11" spans="2:11" x14ac:dyDescent="0.25">
      <c r="B11" s="4" t="s">
        <v>14</v>
      </c>
      <c r="C11" s="1">
        <v>3</v>
      </c>
      <c r="D11" s="27" t="b">
        <v>0</v>
      </c>
      <c r="E11" s="1" t="s">
        <v>15</v>
      </c>
      <c r="F11" s="9">
        <v>2</v>
      </c>
      <c r="G11" s="26">
        <f t="shared" si="0"/>
        <v>0</v>
      </c>
      <c r="H11" s="26" t="s">
        <v>61</v>
      </c>
    </row>
    <row r="12" spans="2:11" x14ac:dyDescent="0.25">
      <c r="B12" s="4" t="s">
        <v>56</v>
      </c>
      <c r="C12" s="1">
        <v>3</v>
      </c>
      <c r="D12" s="27" t="b">
        <v>0</v>
      </c>
      <c r="E12" s="1" t="s">
        <v>16</v>
      </c>
      <c r="F12" s="9">
        <v>3</v>
      </c>
      <c r="G12" s="26">
        <f t="shared" si="0"/>
        <v>0</v>
      </c>
      <c r="H12" s="26" t="s">
        <v>61</v>
      </c>
    </row>
    <row r="13" spans="2:11" x14ac:dyDescent="0.25">
      <c r="B13" s="4" t="s">
        <v>17</v>
      </c>
      <c r="C13" s="1">
        <v>3</v>
      </c>
      <c r="D13" s="27" t="b">
        <v>0</v>
      </c>
      <c r="E13" s="1" t="s">
        <v>18</v>
      </c>
      <c r="F13" s="9">
        <v>2</v>
      </c>
      <c r="G13" s="26">
        <f t="shared" si="0"/>
        <v>0</v>
      </c>
      <c r="H13" s="26" t="s">
        <v>61</v>
      </c>
    </row>
    <row r="14" spans="2:11" ht="30" x14ac:dyDescent="0.25">
      <c r="B14" s="4" t="s">
        <v>19</v>
      </c>
      <c r="C14" s="1">
        <v>5</v>
      </c>
      <c r="D14" s="27" t="b">
        <v>0</v>
      </c>
      <c r="E14" s="1" t="s">
        <v>20</v>
      </c>
      <c r="F14" s="9">
        <v>3</v>
      </c>
      <c r="G14" s="26">
        <f t="shared" si="0"/>
        <v>0</v>
      </c>
      <c r="H14" s="26" t="s">
        <v>61</v>
      </c>
    </row>
    <row r="15" spans="2:11" x14ac:dyDescent="0.25">
      <c r="B15" s="4" t="s">
        <v>57</v>
      </c>
      <c r="C15" s="1">
        <v>3</v>
      </c>
      <c r="D15" s="27" t="b">
        <v>0</v>
      </c>
      <c r="E15" s="1" t="s">
        <v>21</v>
      </c>
      <c r="F15" s="9">
        <v>3</v>
      </c>
      <c r="G15" s="26">
        <f t="shared" si="0"/>
        <v>0</v>
      </c>
      <c r="H15" s="26" t="s">
        <v>61</v>
      </c>
    </row>
    <row r="16" spans="2:11" x14ac:dyDescent="0.25">
      <c r="B16" s="4" t="s">
        <v>22</v>
      </c>
      <c r="C16" s="1">
        <v>3</v>
      </c>
      <c r="D16" s="27" t="b">
        <v>0</v>
      </c>
      <c r="E16" s="1" t="s">
        <v>23</v>
      </c>
      <c r="F16" s="9">
        <v>2</v>
      </c>
      <c r="G16" s="26">
        <f t="shared" si="0"/>
        <v>0</v>
      </c>
      <c r="H16" s="26" t="s">
        <v>61</v>
      </c>
    </row>
    <row r="17" spans="2:8" ht="30" x14ac:dyDescent="0.25">
      <c r="B17" s="4" t="s">
        <v>24</v>
      </c>
      <c r="C17" s="1">
        <v>2</v>
      </c>
      <c r="D17" s="27" t="b">
        <v>0</v>
      </c>
      <c r="E17" s="10" t="s">
        <v>25</v>
      </c>
      <c r="F17" s="9">
        <v>3</v>
      </c>
      <c r="G17" s="26">
        <f t="shared" si="0"/>
        <v>0</v>
      </c>
      <c r="H17" s="26" t="s">
        <v>62</v>
      </c>
    </row>
    <row r="18" spans="2:8" x14ac:dyDescent="0.25">
      <c r="B18" s="4" t="s">
        <v>26</v>
      </c>
      <c r="C18" s="1">
        <v>3</v>
      </c>
      <c r="D18" s="27" t="b">
        <v>0</v>
      </c>
      <c r="E18" s="1" t="s">
        <v>27</v>
      </c>
      <c r="F18" s="9">
        <v>3</v>
      </c>
      <c r="G18" s="26">
        <f t="shared" si="0"/>
        <v>0</v>
      </c>
      <c r="H18" s="26" t="s">
        <v>61</v>
      </c>
    </row>
    <row r="19" spans="2:8" x14ac:dyDescent="0.25">
      <c r="B19" s="4" t="s">
        <v>28</v>
      </c>
      <c r="C19" s="1">
        <v>3</v>
      </c>
      <c r="D19" s="27" t="b">
        <v>0</v>
      </c>
      <c r="E19" s="1" t="s">
        <v>50</v>
      </c>
      <c r="F19" s="9">
        <v>3</v>
      </c>
      <c r="G19" s="26">
        <f t="shared" si="0"/>
        <v>0</v>
      </c>
      <c r="H19" s="26" t="s">
        <v>61</v>
      </c>
    </row>
    <row r="20" spans="2:8" ht="30" x14ac:dyDescent="0.25">
      <c r="B20" s="4" t="s">
        <v>29</v>
      </c>
      <c r="C20" s="1">
        <v>3</v>
      </c>
      <c r="D20" s="27" t="b">
        <v>0</v>
      </c>
      <c r="E20" s="10" t="s">
        <v>30</v>
      </c>
      <c r="F20" s="9">
        <v>3</v>
      </c>
      <c r="G20" s="26">
        <f t="shared" si="0"/>
        <v>0</v>
      </c>
      <c r="H20" s="26" t="s">
        <v>62</v>
      </c>
    </row>
    <row r="21" spans="2:8" ht="30" x14ac:dyDescent="0.25">
      <c r="B21" s="4" t="s">
        <v>31</v>
      </c>
      <c r="C21" s="1">
        <v>3</v>
      </c>
      <c r="D21" s="27" t="b">
        <v>0</v>
      </c>
      <c r="E21" s="1" t="s">
        <v>51</v>
      </c>
      <c r="F21" s="9">
        <v>3</v>
      </c>
      <c r="G21" s="26">
        <f t="shared" si="0"/>
        <v>0</v>
      </c>
      <c r="H21" s="26" t="s">
        <v>61</v>
      </c>
    </row>
    <row r="22" spans="2:8" ht="30" x14ac:dyDescent="0.25">
      <c r="B22" s="4" t="s">
        <v>32</v>
      </c>
      <c r="C22" s="1">
        <v>3</v>
      </c>
      <c r="D22" s="27" t="b">
        <v>0</v>
      </c>
      <c r="E22" s="1" t="s">
        <v>51</v>
      </c>
      <c r="F22" s="9">
        <v>3</v>
      </c>
      <c r="G22" s="26">
        <f t="shared" si="0"/>
        <v>0</v>
      </c>
      <c r="H22" s="26" t="s">
        <v>61</v>
      </c>
    </row>
    <row r="23" spans="2:8" x14ac:dyDescent="0.25">
      <c r="B23" s="4" t="s">
        <v>33</v>
      </c>
      <c r="C23" s="1">
        <v>6</v>
      </c>
      <c r="D23" s="27" t="b">
        <v>0</v>
      </c>
      <c r="E23" s="1" t="s">
        <v>34</v>
      </c>
      <c r="F23" s="9">
        <v>5</v>
      </c>
      <c r="G23" s="26">
        <f t="shared" si="0"/>
        <v>0</v>
      </c>
      <c r="H23" s="26" t="s">
        <v>61</v>
      </c>
    </row>
    <row r="24" spans="2:8" ht="30" x14ac:dyDescent="0.25">
      <c r="B24" s="4" t="s">
        <v>35</v>
      </c>
      <c r="C24" s="1">
        <v>6</v>
      </c>
      <c r="D24" s="27" t="b">
        <v>0</v>
      </c>
      <c r="E24" s="1" t="s">
        <v>36</v>
      </c>
      <c r="F24" s="9">
        <v>3</v>
      </c>
      <c r="G24" s="26">
        <f t="shared" si="0"/>
        <v>0</v>
      </c>
      <c r="H24" s="26" t="s">
        <v>61</v>
      </c>
    </row>
    <row r="25" spans="2:8" x14ac:dyDescent="0.25">
      <c r="B25" s="4" t="s">
        <v>37</v>
      </c>
      <c r="C25" s="1">
        <v>3</v>
      </c>
      <c r="D25" s="27" t="b">
        <v>0</v>
      </c>
      <c r="E25" s="1" t="s">
        <v>38</v>
      </c>
      <c r="F25" s="9">
        <v>3</v>
      </c>
      <c r="G25" s="26">
        <f t="shared" si="0"/>
        <v>0</v>
      </c>
      <c r="H25" s="26" t="s">
        <v>61</v>
      </c>
    </row>
    <row r="26" spans="2:8" ht="30" x14ac:dyDescent="0.25">
      <c r="B26" s="4" t="s">
        <v>39</v>
      </c>
      <c r="C26" s="1">
        <v>3</v>
      </c>
      <c r="D26" s="27" t="b">
        <v>0</v>
      </c>
      <c r="E26" s="10" t="s">
        <v>40</v>
      </c>
      <c r="F26" s="9">
        <v>0</v>
      </c>
      <c r="G26" s="26">
        <f t="shared" si="0"/>
        <v>0</v>
      </c>
      <c r="H26" s="26" t="s">
        <v>63</v>
      </c>
    </row>
    <row r="27" spans="2:8" ht="30" x14ac:dyDescent="0.25">
      <c r="B27" s="4" t="s">
        <v>41</v>
      </c>
      <c r="C27" s="1">
        <v>3</v>
      </c>
      <c r="D27" s="27" t="b">
        <v>0</v>
      </c>
      <c r="E27" s="10" t="s">
        <v>40</v>
      </c>
      <c r="F27" s="9">
        <v>0</v>
      </c>
      <c r="G27" s="26">
        <f t="shared" si="0"/>
        <v>0</v>
      </c>
      <c r="H27" s="26" t="s">
        <v>63</v>
      </c>
    </row>
    <row r="28" spans="2:8" x14ac:dyDescent="0.25">
      <c r="B28" s="4" t="s">
        <v>42</v>
      </c>
      <c r="C28" s="1">
        <v>4</v>
      </c>
      <c r="D28" s="27" t="b">
        <v>0</v>
      </c>
      <c r="E28" s="1" t="s">
        <v>43</v>
      </c>
      <c r="F28" s="9">
        <v>3</v>
      </c>
      <c r="G28" s="26">
        <f t="shared" si="0"/>
        <v>0</v>
      </c>
      <c r="H28" s="26" t="s">
        <v>61</v>
      </c>
    </row>
    <row r="29" spans="2:8" ht="30" x14ac:dyDescent="0.25">
      <c r="B29" s="4" t="s">
        <v>44</v>
      </c>
      <c r="C29" s="1">
        <v>6</v>
      </c>
      <c r="D29" s="27" t="b">
        <v>0</v>
      </c>
      <c r="E29" s="10" t="s">
        <v>45</v>
      </c>
      <c r="F29" s="9">
        <v>6</v>
      </c>
      <c r="G29" s="26">
        <f t="shared" si="0"/>
        <v>0</v>
      </c>
      <c r="H29" s="26" t="s">
        <v>64</v>
      </c>
    </row>
    <row r="30" spans="2:8" x14ac:dyDescent="0.25">
      <c r="B30" s="4" t="s">
        <v>46</v>
      </c>
      <c r="C30" s="1">
        <v>3</v>
      </c>
      <c r="D30" s="27" t="b">
        <v>0</v>
      </c>
      <c r="E30" s="1" t="s">
        <v>47</v>
      </c>
      <c r="F30" s="9">
        <v>3</v>
      </c>
      <c r="G30" s="26">
        <f t="shared" si="0"/>
        <v>0</v>
      </c>
      <c r="H30" s="26" t="s">
        <v>61</v>
      </c>
    </row>
    <row r="31" spans="2:8" x14ac:dyDescent="0.25">
      <c r="B31" s="5" t="s">
        <v>48</v>
      </c>
      <c r="C31" s="6">
        <v>3</v>
      </c>
      <c r="D31" s="28" t="b">
        <v>0</v>
      </c>
      <c r="E31" s="11" t="s">
        <v>49</v>
      </c>
      <c r="F31" s="12">
        <v>0</v>
      </c>
      <c r="G31" s="26">
        <f t="shared" si="0"/>
        <v>0</v>
      </c>
      <c r="H31" s="26" t="s">
        <v>63</v>
      </c>
    </row>
  </sheetData>
  <sheetProtection algorithmName="SHA-512" hashValue="kFCMIzGqtWZp7X1ppUMcGdz9LHMb9ncC82KweTC6ENONtKm9pCJGaTyXt9IzTe522s+ptT5h7SFDrVTp4LES2Q==" saltValue="v5xofwj96aj7Uo+J7ejatg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F3BBD-AEB3-43CB-9652-7CE2BB731EA8}">
  <dimension ref="B2:E7"/>
  <sheetViews>
    <sheetView showGridLines="0" workbookViewId="0">
      <selection activeCell="C9" sqref="C9"/>
    </sheetView>
  </sheetViews>
  <sheetFormatPr baseColWidth="10" defaultRowHeight="15" x14ac:dyDescent="0.25"/>
  <cols>
    <col min="2" max="2" width="19.42578125" customWidth="1"/>
    <col min="3" max="3" width="13.28515625" customWidth="1"/>
    <col min="4" max="4" width="13.140625" customWidth="1"/>
    <col min="5" max="5" width="12.5703125" customWidth="1"/>
  </cols>
  <sheetData>
    <row r="2" spans="2:5" ht="15.75" thickBot="1" x14ac:dyDescent="0.3"/>
    <row r="3" spans="2:5" x14ac:dyDescent="0.25">
      <c r="B3" s="15" t="s">
        <v>65</v>
      </c>
      <c r="C3" s="16" t="s">
        <v>66</v>
      </c>
      <c r="D3" s="16" t="s">
        <v>67</v>
      </c>
      <c r="E3" s="17" t="s">
        <v>68</v>
      </c>
    </row>
    <row r="4" spans="2:5" x14ac:dyDescent="0.25">
      <c r="B4" s="18"/>
      <c r="C4" s="13"/>
      <c r="D4" s="13"/>
      <c r="E4" s="19"/>
    </row>
    <row r="5" spans="2:5" x14ac:dyDescent="0.25">
      <c r="B5" s="18" t="s">
        <v>69</v>
      </c>
      <c r="C5" s="14">
        <f>G_B!K6</f>
        <v>0</v>
      </c>
      <c r="D5" s="14">
        <v>30</v>
      </c>
      <c r="E5" s="20">
        <f>C5/D5</f>
        <v>0</v>
      </c>
    </row>
    <row r="6" spans="2:5" x14ac:dyDescent="0.25">
      <c r="B6" s="18" t="s">
        <v>70</v>
      </c>
      <c r="C6" s="14">
        <f>G_B!K5</f>
        <v>0</v>
      </c>
      <c r="D6" s="14">
        <v>35</v>
      </c>
      <c r="E6" s="20">
        <f>C6/D6</f>
        <v>0</v>
      </c>
    </row>
    <row r="7" spans="2:5" ht="15.75" thickBot="1" x14ac:dyDescent="0.3">
      <c r="B7" s="21" t="s">
        <v>71</v>
      </c>
      <c r="C7" s="22">
        <f>G_B!K4</f>
        <v>0</v>
      </c>
      <c r="D7" s="22">
        <v>65</v>
      </c>
      <c r="E7" s="23">
        <f>C7/D7</f>
        <v>0</v>
      </c>
    </row>
  </sheetData>
  <sheetProtection algorithmName="SHA-512" hashValue="eWGOGtk2bDh64zPsQ04QsJ2wKgOELd0cO029Nmqll71RXPxX9Rm2u9OPfoq/YF9y3Nian5+1ZJpEQzkDuScLJA==" saltValue="fyB3hdgFUvkTsYS1GXQXEw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CCFA-4DA3-4A9A-8C0B-251C0265E556}">
  <dimension ref="B2:K12"/>
  <sheetViews>
    <sheetView showGridLines="0" workbookViewId="0">
      <selection activeCell="D1" sqref="D1"/>
    </sheetView>
  </sheetViews>
  <sheetFormatPr baseColWidth="10" defaultRowHeight="15" x14ac:dyDescent="0.25"/>
  <cols>
    <col min="2" max="2" width="61.42578125" customWidth="1"/>
    <col min="3" max="3" width="9.5703125" customWidth="1"/>
    <col min="4" max="4" width="11.42578125" style="31"/>
    <col min="5" max="5" width="59.42578125" customWidth="1"/>
    <col min="6" max="6" width="10.28515625" customWidth="1"/>
    <col min="7" max="11" width="11.42578125" style="24"/>
  </cols>
  <sheetData>
    <row r="2" spans="2:11" ht="15.75" thickBot="1" x14ac:dyDescent="0.3"/>
    <row r="3" spans="2:11" x14ac:dyDescent="0.25">
      <c r="B3" s="2" t="s">
        <v>72</v>
      </c>
      <c r="C3" s="3" t="s">
        <v>1</v>
      </c>
      <c r="D3" s="30" t="s">
        <v>54</v>
      </c>
      <c r="E3" s="3" t="s">
        <v>73</v>
      </c>
      <c r="F3" s="8" t="s">
        <v>1</v>
      </c>
      <c r="G3" s="25" t="s">
        <v>58</v>
      </c>
      <c r="H3" s="25" t="s">
        <v>59</v>
      </c>
      <c r="J3" s="25" t="s">
        <v>60</v>
      </c>
    </row>
    <row r="4" spans="2:11" ht="30" x14ac:dyDescent="0.25">
      <c r="B4" s="4" t="s">
        <v>74</v>
      </c>
      <c r="C4" s="1">
        <v>3</v>
      </c>
      <c r="D4" s="27" t="b">
        <v>0</v>
      </c>
      <c r="E4" s="1" t="s">
        <v>75</v>
      </c>
      <c r="F4" s="9">
        <v>3</v>
      </c>
      <c r="G4" s="24">
        <f>IF(D4=TRUE,F4,0)</f>
        <v>0</v>
      </c>
      <c r="H4" s="24" t="s">
        <v>62</v>
      </c>
      <c r="J4" s="24" t="s">
        <v>62</v>
      </c>
      <c r="K4" s="24">
        <f>SUMIF(H:H,J4,G:G)</f>
        <v>0</v>
      </c>
    </row>
    <row r="5" spans="2:11" x14ac:dyDescent="0.25">
      <c r="B5" s="4" t="s">
        <v>76</v>
      </c>
      <c r="C5" s="1">
        <v>5</v>
      </c>
      <c r="D5" s="27" t="b">
        <v>0</v>
      </c>
      <c r="E5" s="1" t="s">
        <v>76</v>
      </c>
      <c r="F5" s="9">
        <v>6</v>
      </c>
      <c r="G5" s="24">
        <f t="shared" ref="G5:G12" si="0">IF(D5=TRUE,F5,0)</f>
        <v>0</v>
      </c>
      <c r="H5" s="24" t="s">
        <v>62</v>
      </c>
      <c r="J5" s="24" t="s">
        <v>64</v>
      </c>
      <c r="K5" s="24">
        <f>SUMIF(H:H,J5,G:G)</f>
        <v>0</v>
      </c>
    </row>
    <row r="6" spans="2:11" x14ac:dyDescent="0.25">
      <c r="B6" s="4" t="s">
        <v>77</v>
      </c>
      <c r="C6" s="1">
        <v>4</v>
      </c>
      <c r="D6" s="27" t="b">
        <v>0</v>
      </c>
      <c r="E6" s="1" t="s">
        <v>78</v>
      </c>
      <c r="F6" s="9">
        <v>6</v>
      </c>
      <c r="G6" s="24">
        <f t="shared" si="0"/>
        <v>0</v>
      </c>
      <c r="H6" s="24" t="s">
        <v>62</v>
      </c>
    </row>
    <row r="7" spans="2:11" ht="60" x14ac:dyDescent="0.25">
      <c r="B7" s="4" t="s">
        <v>79</v>
      </c>
      <c r="C7" s="1">
        <v>3</v>
      </c>
      <c r="D7" s="27" t="b">
        <v>0</v>
      </c>
      <c r="E7" s="1" t="s">
        <v>90</v>
      </c>
      <c r="F7" s="9">
        <v>3</v>
      </c>
      <c r="G7" s="24">
        <f t="shared" si="0"/>
        <v>0</v>
      </c>
      <c r="H7" s="24" t="s">
        <v>62</v>
      </c>
    </row>
    <row r="8" spans="2:11" x14ac:dyDescent="0.25">
      <c r="B8" s="4" t="s">
        <v>80</v>
      </c>
      <c r="C8" s="1">
        <v>3</v>
      </c>
      <c r="D8" s="27" t="b">
        <v>0</v>
      </c>
      <c r="E8" s="1" t="s">
        <v>81</v>
      </c>
      <c r="F8" s="9">
        <v>2</v>
      </c>
      <c r="G8" s="24">
        <f t="shared" si="0"/>
        <v>0</v>
      </c>
      <c r="H8" s="24" t="s">
        <v>62</v>
      </c>
    </row>
    <row r="9" spans="2:11" ht="30" x14ac:dyDescent="0.25">
      <c r="B9" s="4" t="s">
        <v>82</v>
      </c>
      <c r="C9" s="1">
        <v>6</v>
      </c>
      <c r="D9" s="27" t="b">
        <v>0</v>
      </c>
      <c r="E9" s="1" t="s">
        <v>83</v>
      </c>
      <c r="F9" s="9">
        <v>5</v>
      </c>
      <c r="G9" s="24">
        <f t="shared" si="0"/>
        <v>0</v>
      </c>
      <c r="H9" s="24" t="s">
        <v>62</v>
      </c>
    </row>
    <row r="10" spans="2:11" x14ac:dyDescent="0.25">
      <c r="B10" s="4" t="s">
        <v>84</v>
      </c>
      <c r="C10" s="1">
        <v>3</v>
      </c>
      <c r="D10" s="27" t="b">
        <v>0</v>
      </c>
      <c r="E10" s="1" t="s">
        <v>85</v>
      </c>
      <c r="F10" s="9">
        <v>4</v>
      </c>
      <c r="G10" s="24">
        <f t="shared" si="0"/>
        <v>0</v>
      </c>
      <c r="H10" s="24" t="s">
        <v>62</v>
      </c>
    </row>
    <row r="11" spans="2:11" x14ac:dyDescent="0.25">
      <c r="B11" s="4" t="s">
        <v>86</v>
      </c>
      <c r="C11" s="1">
        <v>4</v>
      </c>
      <c r="D11" s="27" t="b">
        <v>0</v>
      </c>
      <c r="E11" s="1" t="s">
        <v>87</v>
      </c>
      <c r="F11" s="9">
        <v>2</v>
      </c>
      <c r="G11" s="24">
        <f t="shared" si="0"/>
        <v>0</v>
      </c>
      <c r="H11" s="24" t="s">
        <v>64</v>
      </c>
    </row>
    <row r="12" spans="2:11" ht="15.75" thickBot="1" x14ac:dyDescent="0.3">
      <c r="B12" s="5" t="s">
        <v>88</v>
      </c>
      <c r="C12" s="6">
        <v>20</v>
      </c>
      <c r="D12" s="28" t="b">
        <v>0</v>
      </c>
      <c r="E12" s="6" t="s">
        <v>89</v>
      </c>
      <c r="F12" s="12">
        <v>20</v>
      </c>
      <c r="G12" s="24">
        <f t="shared" si="0"/>
        <v>0</v>
      </c>
      <c r="H12" s="24" t="s">
        <v>64</v>
      </c>
    </row>
  </sheetData>
  <sheetProtection algorithmName="SHA-512" hashValue="9ryjGuUmjPLEimesSyggXlk3VE/glkB2YJ6ullhyMVID/+iUCv/CqbA7bo1nN03OXBIVjyfyXAFv++6zUIZ9Hw==" saltValue="GDGOmVCKGJJt+EVeZhOkUg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64FB-4858-4A19-BE4E-00CAB516CFB3}">
  <dimension ref="B2:E6"/>
  <sheetViews>
    <sheetView showGridLines="0" workbookViewId="0">
      <selection activeCell="D7" sqref="D7"/>
    </sheetView>
  </sheetViews>
  <sheetFormatPr baseColWidth="10" defaultRowHeight="15" x14ac:dyDescent="0.25"/>
  <cols>
    <col min="2" max="2" width="21.28515625" customWidth="1"/>
    <col min="3" max="3" width="13.28515625" customWidth="1"/>
    <col min="4" max="4" width="12.7109375" customWidth="1"/>
    <col min="5" max="5" width="12.42578125" customWidth="1"/>
  </cols>
  <sheetData>
    <row r="2" spans="2:5" ht="15.75" thickBot="1" x14ac:dyDescent="0.3"/>
    <row r="3" spans="2:5" x14ac:dyDescent="0.25">
      <c r="B3" s="15" t="s">
        <v>65</v>
      </c>
      <c r="C3" s="16" t="s">
        <v>66</v>
      </c>
      <c r="D3" s="16" t="s">
        <v>67</v>
      </c>
      <c r="E3" s="17" t="s">
        <v>68</v>
      </c>
    </row>
    <row r="4" spans="2:5" x14ac:dyDescent="0.25">
      <c r="B4" s="18"/>
      <c r="C4" s="13"/>
      <c r="D4" s="13"/>
      <c r="E4" s="19"/>
    </row>
    <row r="5" spans="2:5" x14ac:dyDescent="0.25">
      <c r="B5" s="18" t="s">
        <v>69</v>
      </c>
      <c r="C5" s="14">
        <f>G_M!K5</f>
        <v>0</v>
      </c>
      <c r="D5" s="14">
        <v>30</v>
      </c>
      <c r="E5" s="20">
        <f>C5/D5</f>
        <v>0</v>
      </c>
    </row>
    <row r="6" spans="2:5" ht="15.75" thickBot="1" x14ac:dyDescent="0.3">
      <c r="B6" s="21" t="s">
        <v>70</v>
      </c>
      <c r="C6" s="22">
        <f>G_M!K4</f>
        <v>0</v>
      </c>
      <c r="D6" s="22">
        <v>35</v>
      </c>
      <c r="E6" s="23">
        <f>C6/D6</f>
        <v>0</v>
      </c>
    </row>
  </sheetData>
  <sheetProtection algorithmName="SHA-512" hashValue="qckeqrVvKoDVfgKRzyRcl7dQ2Dbw+tmZ5emWiSPsG9WPnnSRowhOv0PQeRGRZpFYqVQj5Fe2D+o7+skkKr2SJw==" saltValue="8b3wW1cKLfxQu69IHWB4iw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G_B</vt:lpstr>
      <vt:lpstr>Dashboard G_B</vt:lpstr>
      <vt:lpstr>G_M</vt:lpstr>
      <vt:lpstr>Dashboard G_M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2025-06-25T07:00:11Z</dcterms:created>
  <dcterms:modified xsi:type="dcterms:W3CDTF">2025-06-30T14:20:27Z</dcterms:modified>
</cp:coreProperties>
</file>