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s\gfs_fdlb\SOE_Servicezentrum\Curricula\Curriculum 26\018_Studis\"/>
    </mc:Choice>
  </mc:AlternateContent>
  <xr:revisionPtr revIDLastSave="0" documentId="13_ncr:1_{E348200D-7AB6-4308-BBB1-7F717E2691F1}" xr6:coauthVersionLast="47" xr6:coauthVersionMax="47" xr10:uidLastSave="{00000000-0000-0000-0000-000000000000}"/>
  <bookViews>
    <workbookView xWindow="-120" yWindow="-120" windowWidth="29040" windowHeight="17520" xr2:uid="{EF9D33E8-5676-484B-8D55-09660AB508F0}"/>
  </bookViews>
  <sheets>
    <sheet name="INF_B" sheetId="1" r:id="rId1"/>
    <sheet name="Dashboard INF_B" sheetId="2" r:id="rId2"/>
    <sheet name="INF_M" sheetId="3" r:id="rId3"/>
    <sheet name="Dashboard INF_M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3" l="1"/>
  <c r="C5" i="4" s="1"/>
  <c r="E5" i="4" s="1"/>
  <c r="G6" i="3"/>
  <c r="G7" i="3"/>
  <c r="G8" i="3"/>
  <c r="G9" i="3"/>
  <c r="G10" i="3"/>
  <c r="G11" i="3"/>
  <c r="G12" i="3"/>
  <c r="G4" i="3"/>
  <c r="K4" i="3" s="1"/>
  <c r="C6" i="4" s="1"/>
  <c r="E6" i="4" s="1"/>
  <c r="E6" i="2"/>
  <c r="E5" i="2"/>
  <c r="C6" i="2"/>
  <c r="C5" i="2"/>
  <c r="K5" i="1"/>
  <c r="K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" i="1"/>
</calcChain>
</file>

<file path=xl/sharedStrings.xml><?xml version="1.0" encoding="utf-8"?>
<sst xmlns="http://schemas.openxmlformats.org/spreadsheetml/2006/main" count="168" uniqueCount="96">
  <si>
    <t>BEd 2021</t>
  </si>
  <si>
    <t>ECTS</t>
  </si>
  <si>
    <t>BEd 2026</t>
  </si>
  <si>
    <t>INF B 1.1.1 Einführung in die Programmierung</t>
  </si>
  <si>
    <t>IDG B 3.1.1 Einführung in die Programmierung</t>
  </si>
  <si>
    <t xml:space="preserve">INF B 1.1.2 Einführung in die Programmierung </t>
  </si>
  <si>
    <t>IDG B 3.1.2 Einführung in die Programmierung</t>
  </si>
  <si>
    <t>INF B 1.1.3 Schulinformatik I</t>
  </si>
  <si>
    <t>IDG B 3.1.3 Einführung in die Konzepte der Informatik und Digitalen Grundbildung</t>
  </si>
  <si>
    <t xml:space="preserve">INF B 1.1.4 Einführung HCI </t>
  </si>
  <si>
    <t>IDG B 3.1.4 Grundlagen der HCI</t>
  </si>
  <si>
    <t>INF B 2.1.1 Orientierung Informatik (LA) (STEOP)</t>
  </si>
  <si>
    <t>IDG B 1.1.1 Orientierung Informatik und Digitale Grundbildung (STEOP)</t>
  </si>
  <si>
    <t xml:space="preserve">INF B 2.1.2 Wissenschaftliche Arbeitstechniken &amp; Präsentation </t>
  </si>
  <si>
    <t>IDG B 1.1.2 Wissenschaftliche Arbeitstechniken und Präsentation</t>
  </si>
  <si>
    <t>INF B 2.1.3 Informatik, Gesellschaft und Recht</t>
  </si>
  <si>
    <t>IDG B 1.1.3 Informatik, Gesellschaft und Recht</t>
  </si>
  <si>
    <t>INF B 3.1.1 Algorithmen und Datenstrukturen</t>
  </si>
  <si>
    <t>Keine Entsprechung</t>
  </si>
  <si>
    <t>INF B 3.1.2 Algorithmen und Datenstrukturen</t>
  </si>
  <si>
    <t>INF B 3.1.3 Software Engineering</t>
  </si>
  <si>
    <t>Keine Entsprechung im Bachelor, wird im Master für IDG M 2.1.2 Software Engineering anerkannt</t>
  </si>
  <si>
    <t>INF B 3.1.4 Software Engineering</t>
  </si>
  <si>
    <t>Keine Entsprechung im Bachelor, wird im Master für IDG M 2.1.3 Software Engineering anerkannt</t>
  </si>
  <si>
    <t>INF B 4.1.1 Betriebssysteme</t>
  </si>
  <si>
    <t>IDG B 4.1.1 Grundlagen Betriebssysteme</t>
  </si>
  <si>
    <t xml:space="preserve">INF B 4.1.2 Netze und verteilte Systeme I </t>
  </si>
  <si>
    <t>IDG B 4.1.2 Netze und verteilte Systeme</t>
  </si>
  <si>
    <t>INF B 4.1.3 Netze und verteilte Systeme II</t>
  </si>
  <si>
    <t>INF B 4.1.4 Netzwerke &amp; Betriebssysteme in der Praxis</t>
  </si>
  <si>
    <t>IDG B 4.1.3 Netzwerke und Betriebssysteme in der Praxis</t>
  </si>
  <si>
    <t xml:space="preserve">INF B 4.1.5 Einführung UNIX </t>
  </si>
  <si>
    <t>IDG B 4.1.4 Einführung UNIX; IDG B 4.1.5 Einführung UNIX</t>
  </si>
  <si>
    <t>INF B 5.1.1 Datenbanken I</t>
  </si>
  <si>
    <t>Keine Entsprechung im Bachelor, wird im Master für IDG M 3.1.1 Datenbanken I anerkannt</t>
  </si>
  <si>
    <t>INF B 5.1.2 Datenbanken I</t>
  </si>
  <si>
    <t>Keine Entsprechung im Bachelor, wird im Master für IDG M 3.1.2 Datenbanken I anerkannt</t>
  </si>
  <si>
    <t>INF B 5.1.3 CMS und Multimedia</t>
  </si>
  <si>
    <t>INF B 5.1.4 Webprogrammierung</t>
  </si>
  <si>
    <t>Keine Entsprechung im Bachelor, wird im Master für IDG M 3.1.3 Webprogrammierung anerkannt</t>
  </si>
  <si>
    <t>INF B 6.1.1 Formale Grundlagen und Methoden</t>
  </si>
  <si>
    <t>INF B 6.1.2 Formale Grundlagen und Methoden</t>
  </si>
  <si>
    <t>INF B 7.1.1 Digitale Rechenanlagen</t>
  </si>
  <si>
    <t>Keine Entsprechung im Bachelor, wird im Master für IDG M 1.1.1 Digitale Rechenanlagen anerkannt</t>
  </si>
  <si>
    <t>INF B 7.1.2 Digitale Rechenanlagen</t>
  </si>
  <si>
    <t>Keine Entsprechung im Bachelor, wird im Master für IDG M 1.1.2 Digitale Rechenanlagen anerkannt</t>
  </si>
  <si>
    <t>INF B 7.1.3 IT Devices in der Schule</t>
  </si>
  <si>
    <t>INF B 8.1 Didaktik &amp; Methodik der Informatik I</t>
  </si>
  <si>
    <t>IDG B 6.1 Didaktik und Methodik der digitalen Grundbildung</t>
  </si>
  <si>
    <t>INF B 8.2 Didaktik &amp; Methodik der Informatik II</t>
  </si>
  <si>
    <t>IDG B 6.2 Didaktik und Methodik der Informatik</t>
  </si>
  <si>
    <t>INF B 8.3 Fachdidaktische Begleitung zu PPS II (Teil der PPS)</t>
  </si>
  <si>
    <t>Siehe PPS</t>
  </si>
  <si>
    <t>INF B 8.4 Fachdidaktische Begleitung zu PPS III (Teil der PPS)</t>
  </si>
  <si>
    <t xml:space="preserve">INF B 9.1 Informations- u. KommunikationsTechnologien in der Schule I </t>
  </si>
  <si>
    <t>INF B 9.2 Informations- u. KommunikationsTechnologien in der Schule II</t>
  </si>
  <si>
    <t>INF B 9.3 Informations- u. KommunikationsTechnologien in der Schule III</t>
  </si>
  <si>
    <t>INF B 9.4 Medienpädagogik I</t>
  </si>
  <si>
    <t>IDG B 7.1 Medienpädagogik 1</t>
  </si>
  <si>
    <t>INF B 9.5 Medienpädagogik II</t>
  </si>
  <si>
    <t>IDG B 7.2 Medienpädagogik 2</t>
  </si>
  <si>
    <t xml:space="preserve">INF B 10.x frei wählbare Lehrveranstaltungen im Umfang von 5 ECTS aus dem Wahlfachkatalog Bachelor </t>
  </si>
  <si>
    <t>INF B 11.1 Begleitseminar zur Bachelorarbeit</t>
  </si>
  <si>
    <t>IDG B 8.1 Begleitseminar zur Bachelorarbeit</t>
  </si>
  <si>
    <t>INF B 11.2 Bachelorarbeit</t>
  </si>
  <si>
    <t>IDG B 8.2 Bachelorarbeit</t>
  </si>
  <si>
    <t>Absolviert</t>
  </si>
  <si>
    <t>Keine Entsprechung im Bachelor, wird im Master für IDG M 1.1.3 IT-Devices in der Schule anerkannt</t>
  </si>
  <si>
    <t>LV OK</t>
  </si>
  <si>
    <t>CODE</t>
  </si>
  <si>
    <t>SUMME</t>
  </si>
  <si>
    <t>BED</t>
  </si>
  <si>
    <t>KE</t>
  </si>
  <si>
    <t>MED</t>
  </si>
  <si>
    <t>Bereich</t>
  </si>
  <si>
    <t>Äquivalenzen</t>
  </si>
  <si>
    <t>Soll</t>
  </si>
  <si>
    <t>%</t>
  </si>
  <si>
    <t>Master</t>
  </si>
  <si>
    <t>Bachelor</t>
  </si>
  <si>
    <t>MEd 2021</t>
  </si>
  <si>
    <t>MEd 2026</t>
  </si>
  <si>
    <t>IDG M 4.1.1 FD Seminar Informatik und Digitale Grundbildung</t>
  </si>
  <si>
    <t>INF M 1.2 Vertiefung Fachdidaktik Informatik</t>
  </si>
  <si>
    <t>INF M 2.1.1 Projektmanagement für Informatik</t>
  </si>
  <si>
    <t>INF M 2.1.2 Anwendung in Wirtschaft und Technik</t>
  </si>
  <si>
    <t>INF M 2.1.3 Informatik Vertiefung</t>
  </si>
  <si>
    <t>INF M 3 Offenes Wahlmodul</t>
  </si>
  <si>
    <t>INF M 4.1 Fachdidaktik im UF Informatik und Informatikmanagement</t>
  </si>
  <si>
    <t>INF M 5.1 Begleitseminar Masterarbeit</t>
  </si>
  <si>
    <t>IDG M 5.2 Begleitung zur Masterarbeit</t>
  </si>
  <si>
    <t>INF M 5.2 Masterarbeit</t>
  </si>
  <si>
    <t>IDG M 5.3 Masterarbeit</t>
  </si>
  <si>
    <t>MA</t>
  </si>
  <si>
    <t>Masterarbeitsmodul</t>
  </si>
  <si>
    <r>
      <t xml:space="preserve">INF M 1.1 Fachdidaktisches Seminar Informatik </t>
    </r>
    <r>
      <rPr>
        <i/>
        <sz val="11"/>
        <color theme="1"/>
        <rFont val="Aptos Narrow"/>
        <family val="2"/>
        <scheme val="minor"/>
      </rPr>
      <t>oder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</si>
</sst>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&quot; EC&quot;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1" xfId="0" applyNumberFormat="1" applyBorder="1"/>
    <xf numFmtId="164" fontId="0" fillId="0" borderId="8" xfId="0" applyNumberFormat="1" applyBorder="1"/>
    <xf numFmtId="9" fontId="0" fillId="0" borderId="6" xfId="0" applyNumberFormat="1" applyBorder="1"/>
    <xf numFmtId="9" fontId="0" fillId="0" borderId="9" xfId="0" applyNumberFormat="1" applyBorder="1"/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4" fillId="0" borderId="14" xfId="0" applyFont="1" applyBorder="1"/>
    <xf numFmtId="0" fontId="4" fillId="0" borderId="0" xfId="0" applyFont="1"/>
    <xf numFmtId="0" fontId="4" fillId="0" borderId="0" xfId="0" applyFont="1" applyAlignment="1">
      <alignment wrapText="1"/>
    </xf>
    <xf numFmtId="0" fontId="0" fillId="0" borderId="1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8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0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1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Bachelor und Master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'Dashboard INF_B'!$B$5:$B$6</c:f>
              <c:strCache>
                <c:ptCount val="2"/>
                <c:pt idx="0">
                  <c:v>Master</c:v>
                </c:pt>
                <c:pt idx="1">
                  <c:v>Bachelor</c:v>
                </c:pt>
              </c:strCache>
            </c:strRef>
          </c:cat>
          <c:val>
            <c:numRef>
              <c:f>'Dashboard INF_B'!$E$5:$E$6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29-4701-B910-4C3A679F6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13291696"/>
        <c:axId val="1813290736"/>
      </c:barChart>
      <c:catAx>
        <c:axId val="1813291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3290736"/>
        <c:crosses val="autoZero"/>
        <c:auto val="1"/>
        <c:lblAlgn val="ctr"/>
        <c:lblOffset val="100"/>
        <c:noMultiLvlLbl val="0"/>
      </c:catAx>
      <c:valAx>
        <c:axId val="181329073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329169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Master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'Dashboard INF_M'!$B$5:$B$6</c:f>
              <c:strCache>
                <c:ptCount val="2"/>
                <c:pt idx="0">
                  <c:v>Masterarbeitsmodul</c:v>
                </c:pt>
                <c:pt idx="1">
                  <c:v>Master</c:v>
                </c:pt>
              </c:strCache>
            </c:strRef>
          </c:cat>
          <c:val>
            <c:numRef>
              <c:f>'Dashboard INF_M'!$E$5:$E$6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9B-458A-A723-9CB5A9E1D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71392688"/>
        <c:axId val="1871389328"/>
      </c:barChart>
      <c:catAx>
        <c:axId val="1871392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71389328"/>
        <c:crosses val="autoZero"/>
        <c:auto val="1"/>
        <c:lblAlgn val="ctr"/>
        <c:lblOffset val="100"/>
        <c:noMultiLvlLbl val="0"/>
      </c:catAx>
      <c:valAx>
        <c:axId val="187138932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7139268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761999</xdr:colOff>
      <xdr:row>2</xdr:row>
      <xdr:rowOff>4762</xdr:rowOff>
    </xdr:from>
    <xdr:to>
      <xdr:col>14</xdr:col>
      <xdr:colOff>752474</xdr:colOff>
      <xdr:row>25</xdr:row>
      <xdr:rowOff>180975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2EE209B-3195-6F72-99BF-E8C6BE80C5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4761</xdr:colOff>
      <xdr:row>2</xdr:row>
      <xdr:rowOff>14286</xdr:rowOff>
    </xdr:from>
    <xdr:to>
      <xdr:col>13</xdr:col>
      <xdr:colOff>752474</xdr:colOff>
      <xdr:row>24</xdr:row>
      <xdr:rowOff>180974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EC282CD-C7BC-3CDD-ED25-5C6740F5B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58471-6103-4E07-8A3B-840249D34AA7}">
  <dimension ref="B2:K40"/>
  <sheetViews>
    <sheetView showGridLines="0" tabSelected="1" workbookViewId="0">
      <selection activeCell="B1" sqref="B1"/>
    </sheetView>
  </sheetViews>
  <sheetFormatPr baseColWidth="10" defaultRowHeight="15" x14ac:dyDescent="0.25"/>
  <cols>
    <col min="1" max="1" width="11.42578125" style="1"/>
    <col min="2" max="2" width="61.85546875" style="1" customWidth="1"/>
    <col min="3" max="4" width="11.42578125" style="1"/>
    <col min="5" max="5" width="71.85546875" style="1" customWidth="1"/>
    <col min="6" max="6" width="11.42578125" style="1"/>
    <col min="7" max="11" width="11.42578125" style="41"/>
    <col min="12" max="16384" width="11.42578125" style="1"/>
  </cols>
  <sheetData>
    <row r="2" spans="2:11" ht="15.75" thickBot="1" x14ac:dyDescent="0.3"/>
    <row r="3" spans="2:11" x14ac:dyDescent="0.25">
      <c r="B3" s="5" t="s">
        <v>0</v>
      </c>
      <c r="C3" s="6" t="s">
        <v>1</v>
      </c>
      <c r="D3" s="6" t="s">
        <v>66</v>
      </c>
      <c r="E3" s="6" t="s">
        <v>2</v>
      </c>
      <c r="F3" s="7" t="s">
        <v>1</v>
      </c>
      <c r="G3" s="41" t="s">
        <v>68</v>
      </c>
      <c r="H3" s="41" t="s">
        <v>69</v>
      </c>
      <c r="J3" s="41" t="s">
        <v>70</v>
      </c>
    </row>
    <row r="4" spans="2:11" x14ac:dyDescent="0.25">
      <c r="B4" s="8" t="s">
        <v>3</v>
      </c>
      <c r="C4" s="2">
        <v>3</v>
      </c>
      <c r="D4" s="42" t="b">
        <v>0</v>
      </c>
      <c r="E4" s="2" t="s">
        <v>4</v>
      </c>
      <c r="F4" s="9">
        <v>3</v>
      </c>
      <c r="G4" s="41">
        <f>IF(D4=TRUE,F4,0)</f>
        <v>0</v>
      </c>
      <c r="H4" s="41" t="s">
        <v>71</v>
      </c>
      <c r="J4" s="41" t="s">
        <v>71</v>
      </c>
      <c r="K4" s="41">
        <f>SUMIF(H:H,J4,G:G)</f>
        <v>0</v>
      </c>
    </row>
    <row r="5" spans="2:11" x14ac:dyDescent="0.25">
      <c r="B5" s="8" t="s">
        <v>5</v>
      </c>
      <c r="C5" s="2">
        <v>4</v>
      </c>
      <c r="D5" s="42" t="b">
        <v>0</v>
      </c>
      <c r="E5" s="2" t="s">
        <v>6</v>
      </c>
      <c r="F5" s="9">
        <v>4</v>
      </c>
      <c r="G5" s="41">
        <f t="shared" ref="G5:G40" si="0">IF(D5=TRUE,F5,0)</f>
        <v>0</v>
      </c>
      <c r="H5" s="41" t="s">
        <v>71</v>
      </c>
      <c r="J5" s="41" t="s">
        <v>73</v>
      </c>
      <c r="K5" s="41">
        <f>SUMIF(H:H,J5,G:G)</f>
        <v>0</v>
      </c>
    </row>
    <row r="6" spans="2:11" ht="30" x14ac:dyDescent="0.25">
      <c r="B6" s="8" t="s">
        <v>7</v>
      </c>
      <c r="C6" s="2">
        <v>3</v>
      </c>
      <c r="D6" s="42" t="b">
        <v>0</v>
      </c>
      <c r="E6" s="2" t="s">
        <v>8</v>
      </c>
      <c r="F6" s="9">
        <v>3</v>
      </c>
      <c r="G6" s="41">
        <f t="shared" si="0"/>
        <v>0</v>
      </c>
      <c r="H6" s="41" t="s">
        <v>71</v>
      </c>
    </row>
    <row r="7" spans="2:11" x14ac:dyDescent="0.25">
      <c r="B7" s="8" t="s">
        <v>9</v>
      </c>
      <c r="C7" s="2">
        <v>2</v>
      </c>
      <c r="D7" s="42" t="b">
        <v>0</v>
      </c>
      <c r="E7" s="2" t="s">
        <v>10</v>
      </c>
      <c r="F7" s="9">
        <v>2</v>
      </c>
      <c r="G7" s="41">
        <f t="shared" si="0"/>
        <v>0</v>
      </c>
      <c r="H7" s="41" t="s">
        <v>71</v>
      </c>
    </row>
    <row r="8" spans="2:11" x14ac:dyDescent="0.25">
      <c r="B8" s="8" t="s">
        <v>11</v>
      </c>
      <c r="C8" s="2">
        <v>2</v>
      </c>
      <c r="D8" s="42" t="b">
        <v>0</v>
      </c>
      <c r="E8" s="2" t="s">
        <v>12</v>
      </c>
      <c r="F8" s="9">
        <v>3</v>
      </c>
      <c r="G8" s="41">
        <f t="shared" si="0"/>
        <v>0</v>
      </c>
      <c r="H8" s="41" t="s">
        <v>71</v>
      </c>
    </row>
    <row r="9" spans="2:11" x14ac:dyDescent="0.25">
      <c r="B9" s="8" t="s">
        <v>13</v>
      </c>
      <c r="C9" s="2">
        <v>4</v>
      </c>
      <c r="D9" s="42" t="b">
        <v>0</v>
      </c>
      <c r="E9" s="2" t="s">
        <v>14</v>
      </c>
      <c r="F9" s="9">
        <v>4</v>
      </c>
      <c r="G9" s="41">
        <f t="shared" si="0"/>
        <v>0</v>
      </c>
      <c r="H9" s="41" t="s">
        <v>71</v>
      </c>
    </row>
    <row r="10" spans="2:11" x14ac:dyDescent="0.25">
      <c r="B10" s="8" t="s">
        <v>15</v>
      </c>
      <c r="C10" s="2">
        <v>2</v>
      </c>
      <c r="D10" s="42" t="b">
        <v>0</v>
      </c>
      <c r="E10" s="2" t="s">
        <v>16</v>
      </c>
      <c r="F10" s="9">
        <v>2</v>
      </c>
      <c r="G10" s="41">
        <f t="shared" si="0"/>
        <v>0</v>
      </c>
      <c r="H10" s="41" t="s">
        <v>71</v>
      </c>
    </row>
    <row r="11" spans="2:11" x14ac:dyDescent="0.25">
      <c r="B11" s="8" t="s">
        <v>17</v>
      </c>
      <c r="C11" s="2">
        <v>4</v>
      </c>
      <c r="D11" s="42" t="b">
        <v>0</v>
      </c>
      <c r="E11" s="3" t="s">
        <v>18</v>
      </c>
      <c r="F11" s="9">
        <v>0</v>
      </c>
      <c r="G11" s="41">
        <f t="shared" si="0"/>
        <v>0</v>
      </c>
      <c r="H11" s="41" t="s">
        <v>72</v>
      </c>
    </row>
    <row r="12" spans="2:11" x14ac:dyDescent="0.25">
      <c r="B12" s="8" t="s">
        <v>19</v>
      </c>
      <c r="C12" s="2">
        <v>4</v>
      </c>
      <c r="D12" s="42" t="b">
        <v>0</v>
      </c>
      <c r="E12" s="3" t="s">
        <v>18</v>
      </c>
      <c r="F12" s="9">
        <v>0</v>
      </c>
      <c r="G12" s="41">
        <f t="shared" si="0"/>
        <v>0</v>
      </c>
      <c r="H12" s="41" t="s">
        <v>72</v>
      </c>
    </row>
    <row r="13" spans="2:11" ht="30" x14ac:dyDescent="0.25">
      <c r="B13" s="8" t="s">
        <v>20</v>
      </c>
      <c r="C13" s="2">
        <v>3</v>
      </c>
      <c r="D13" s="42" t="b">
        <v>0</v>
      </c>
      <c r="E13" s="3" t="s">
        <v>21</v>
      </c>
      <c r="F13" s="9">
        <v>3</v>
      </c>
      <c r="G13" s="41">
        <f t="shared" si="0"/>
        <v>0</v>
      </c>
      <c r="H13" s="41" t="s">
        <v>73</v>
      </c>
    </row>
    <row r="14" spans="2:11" ht="30" x14ac:dyDescent="0.25">
      <c r="B14" s="8" t="s">
        <v>22</v>
      </c>
      <c r="C14" s="2">
        <v>4</v>
      </c>
      <c r="D14" s="42" t="b">
        <v>0</v>
      </c>
      <c r="E14" s="3" t="s">
        <v>23</v>
      </c>
      <c r="F14" s="9">
        <v>4</v>
      </c>
      <c r="G14" s="41">
        <f t="shared" si="0"/>
        <v>0</v>
      </c>
      <c r="H14" s="41" t="s">
        <v>73</v>
      </c>
    </row>
    <row r="15" spans="2:11" x14ac:dyDescent="0.25">
      <c r="B15" s="8" t="s">
        <v>24</v>
      </c>
      <c r="C15" s="2">
        <v>2</v>
      </c>
      <c r="D15" s="42" t="b">
        <v>0</v>
      </c>
      <c r="E15" s="2" t="s">
        <v>25</v>
      </c>
      <c r="F15" s="9">
        <v>2</v>
      </c>
      <c r="G15" s="41">
        <f t="shared" si="0"/>
        <v>0</v>
      </c>
      <c r="H15" s="41" t="s">
        <v>71</v>
      </c>
    </row>
    <row r="16" spans="2:11" x14ac:dyDescent="0.25">
      <c r="B16" s="8" t="s">
        <v>26</v>
      </c>
      <c r="C16" s="2">
        <v>2</v>
      </c>
      <c r="D16" s="42" t="b">
        <v>0</v>
      </c>
      <c r="E16" s="2" t="s">
        <v>27</v>
      </c>
      <c r="F16" s="9">
        <v>3</v>
      </c>
      <c r="G16" s="41">
        <f t="shared" si="0"/>
        <v>0</v>
      </c>
      <c r="H16" s="41" t="s">
        <v>71</v>
      </c>
    </row>
    <row r="17" spans="2:8" x14ac:dyDescent="0.25">
      <c r="B17" s="8" t="s">
        <v>28</v>
      </c>
      <c r="C17" s="2">
        <v>1</v>
      </c>
      <c r="D17" s="42" t="b">
        <v>0</v>
      </c>
      <c r="E17" s="3" t="s">
        <v>18</v>
      </c>
      <c r="F17" s="9">
        <v>0</v>
      </c>
      <c r="G17" s="41">
        <f t="shared" si="0"/>
        <v>0</v>
      </c>
      <c r="H17" s="41" t="s">
        <v>72</v>
      </c>
    </row>
    <row r="18" spans="2:8" x14ac:dyDescent="0.25">
      <c r="B18" s="8" t="s">
        <v>29</v>
      </c>
      <c r="C18" s="2">
        <v>3</v>
      </c>
      <c r="D18" s="42" t="b">
        <v>0</v>
      </c>
      <c r="E18" s="2" t="s">
        <v>30</v>
      </c>
      <c r="F18" s="9">
        <v>4</v>
      </c>
      <c r="G18" s="41">
        <f t="shared" si="0"/>
        <v>0</v>
      </c>
      <c r="H18" s="41" t="s">
        <v>71</v>
      </c>
    </row>
    <row r="19" spans="2:8" x14ac:dyDescent="0.25">
      <c r="B19" s="8" t="s">
        <v>31</v>
      </c>
      <c r="C19" s="2">
        <v>3</v>
      </c>
      <c r="D19" s="42" t="b">
        <v>0</v>
      </c>
      <c r="E19" s="2" t="s">
        <v>32</v>
      </c>
      <c r="F19" s="9">
        <v>2</v>
      </c>
      <c r="G19" s="41">
        <f t="shared" si="0"/>
        <v>0</v>
      </c>
      <c r="H19" s="41" t="s">
        <v>71</v>
      </c>
    </row>
    <row r="20" spans="2:8" ht="30" x14ac:dyDescent="0.25">
      <c r="B20" s="8" t="s">
        <v>33</v>
      </c>
      <c r="C20" s="2">
        <v>2</v>
      </c>
      <c r="D20" s="42" t="b">
        <v>0</v>
      </c>
      <c r="E20" s="3" t="s">
        <v>34</v>
      </c>
      <c r="F20" s="9">
        <v>2</v>
      </c>
      <c r="G20" s="41">
        <f t="shared" si="0"/>
        <v>0</v>
      </c>
      <c r="H20" s="41" t="s">
        <v>73</v>
      </c>
    </row>
    <row r="21" spans="2:8" ht="30" x14ac:dyDescent="0.25">
      <c r="B21" s="8" t="s">
        <v>35</v>
      </c>
      <c r="C21" s="2">
        <v>2</v>
      </c>
      <c r="D21" s="42" t="b">
        <v>0</v>
      </c>
      <c r="E21" s="3" t="s">
        <v>36</v>
      </c>
      <c r="F21" s="9">
        <v>2</v>
      </c>
      <c r="G21" s="41">
        <f t="shared" si="0"/>
        <v>0</v>
      </c>
      <c r="H21" s="41" t="s">
        <v>73</v>
      </c>
    </row>
    <row r="22" spans="2:8" x14ac:dyDescent="0.25">
      <c r="B22" s="8" t="s">
        <v>37</v>
      </c>
      <c r="C22" s="2">
        <v>3</v>
      </c>
      <c r="D22" s="42" t="b">
        <v>0</v>
      </c>
      <c r="E22" s="3" t="s">
        <v>18</v>
      </c>
      <c r="F22" s="9">
        <v>0</v>
      </c>
      <c r="G22" s="41">
        <f t="shared" si="0"/>
        <v>0</v>
      </c>
      <c r="H22" s="41" t="s">
        <v>72</v>
      </c>
    </row>
    <row r="23" spans="2:8" ht="30" x14ac:dyDescent="0.25">
      <c r="B23" s="8" t="s">
        <v>38</v>
      </c>
      <c r="C23" s="2">
        <v>3</v>
      </c>
      <c r="D23" s="42" t="b">
        <v>0</v>
      </c>
      <c r="E23" s="3" t="s">
        <v>39</v>
      </c>
      <c r="F23" s="9">
        <v>3</v>
      </c>
      <c r="G23" s="41">
        <f t="shared" si="0"/>
        <v>0</v>
      </c>
      <c r="H23" s="41" t="s">
        <v>73</v>
      </c>
    </row>
    <row r="24" spans="2:8" x14ac:dyDescent="0.25">
      <c r="B24" s="8" t="s">
        <v>40</v>
      </c>
      <c r="C24" s="2">
        <v>3</v>
      </c>
      <c r="D24" s="42" t="b">
        <v>0</v>
      </c>
      <c r="E24" s="3" t="s">
        <v>18</v>
      </c>
      <c r="F24" s="9">
        <v>0</v>
      </c>
      <c r="G24" s="41">
        <f t="shared" si="0"/>
        <v>0</v>
      </c>
      <c r="H24" s="41" t="s">
        <v>72</v>
      </c>
    </row>
    <row r="25" spans="2:8" x14ac:dyDescent="0.25">
      <c r="B25" s="8" t="s">
        <v>41</v>
      </c>
      <c r="C25" s="2">
        <v>4</v>
      </c>
      <c r="D25" s="42" t="b">
        <v>0</v>
      </c>
      <c r="E25" s="3" t="s">
        <v>18</v>
      </c>
      <c r="F25" s="9">
        <v>0</v>
      </c>
      <c r="G25" s="41">
        <f t="shared" si="0"/>
        <v>0</v>
      </c>
      <c r="H25" s="41" t="s">
        <v>72</v>
      </c>
    </row>
    <row r="26" spans="2:8" ht="30" x14ac:dyDescent="0.25">
      <c r="B26" s="8" t="s">
        <v>42</v>
      </c>
      <c r="C26" s="2">
        <v>2</v>
      </c>
      <c r="D26" s="42" t="b">
        <v>0</v>
      </c>
      <c r="E26" s="3" t="s">
        <v>43</v>
      </c>
      <c r="F26" s="9">
        <v>2</v>
      </c>
      <c r="G26" s="41">
        <f t="shared" si="0"/>
        <v>0</v>
      </c>
      <c r="H26" s="41" t="s">
        <v>73</v>
      </c>
    </row>
    <row r="27" spans="2:8" ht="30" x14ac:dyDescent="0.25">
      <c r="B27" s="8" t="s">
        <v>44</v>
      </c>
      <c r="C27" s="2">
        <v>3</v>
      </c>
      <c r="D27" s="42" t="b">
        <v>0</v>
      </c>
      <c r="E27" s="3" t="s">
        <v>45</v>
      </c>
      <c r="F27" s="9">
        <v>3</v>
      </c>
      <c r="G27" s="41">
        <f t="shared" si="0"/>
        <v>0</v>
      </c>
      <c r="H27" s="41" t="s">
        <v>73</v>
      </c>
    </row>
    <row r="28" spans="2:8" ht="30" x14ac:dyDescent="0.25">
      <c r="B28" s="8" t="s">
        <v>46</v>
      </c>
      <c r="C28" s="2">
        <v>2</v>
      </c>
      <c r="D28" s="42" t="b">
        <v>0</v>
      </c>
      <c r="E28" s="3" t="s">
        <v>67</v>
      </c>
      <c r="F28" s="9">
        <v>2</v>
      </c>
      <c r="G28" s="41">
        <f t="shared" si="0"/>
        <v>0</v>
      </c>
      <c r="H28" s="41" t="s">
        <v>73</v>
      </c>
    </row>
    <row r="29" spans="2:8" x14ac:dyDescent="0.25">
      <c r="B29" s="8" t="s">
        <v>47</v>
      </c>
      <c r="C29" s="2">
        <v>2</v>
      </c>
      <c r="D29" s="42" t="b">
        <v>0</v>
      </c>
      <c r="E29" s="2" t="s">
        <v>48</v>
      </c>
      <c r="F29" s="9">
        <v>3</v>
      </c>
      <c r="G29" s="41">
        <f t="shared" si="0"/>
        <v>0</v>
      </c>
      <c r="H29" s="41" t="s">
        <v>71</v>
      </c>
    </row>
    <row r="30" spans="2:8" x14ac:dyDescent="0.25">
      <c r="B30" s="8" t="s">
        <v>49</v>
      </c>
      <c r="C30" s="2">
        <v>2</v>
      </c>
      <c r="D30" s="42" t="b">
        <v>0</v>
      </c>
      <c r="E30" s="2" t="s">
        <v>50</v>
      </c>
      <c r="F30" s="9">
        <v>3</v>
      </c>
      <c r="G30" s="41">
        <f t="shared" si="0"/>
        <v>0</v>
      </c>
      <c r="H30" s="41" t="s">
        <v>71</v>
      </c>
    </row>
    <row r="31" spans="2:8" x14ac:dyDescent="0.25">
      <c r="B31" s="8" t="s">
        <v>51</v>
      </c>
      <c r="C31" s="2">
        <v>3</v>
      </c>
      <c r="D31" s="42" t="b">
        <v>0</v>
      </c>
      <c r="E31" s="4" t="s">
        <v>52</v>
      </c>
      <c r="F31" s="9">
        <v>0</v>
      </c>
      <c r="G31" s="41">
        <f t="shared" si="0"/>
        <v>0</v>
      </c>
      <c r="H31" s="41" t="s">
        <v>72</v>
      </c>
    </row>
    <row r="32" spans="2:8" x14ac:dyDescent="0.25">
      <c r="B32" s="8" t="s">
        <v>53</v>
      </c>
      <c r="C32" s="2">
        <v>3</v>
      </c>
      <c r="D32" s="42" t="b">
        <v>0</v>
      </c>
      <c r="E32" s="4" t="s">
        <v>52</v>
      </c>
      <c r="F32" s="9">
        <v>0</v>
      </c>
      <c r="G32" s="41">
        <f t="shared" si="0"/>
        <v>0</v>
      </c>
      <c r="H32" s="41" t="s">
        <v>72</v>
      </c>
    </row>
    <row r="33" spans="2:8" ht="30" x14ac:dyDescent="0.25">
      <c r="B33" s="8" t="s">
        <v>54</v>
      </c>
      <c r="C33" s="2">
        <v>1</v>
      </c>
      <c r="D33" s="42" t="b">
        <v>0</v>
      </c>
      <c r="E33" s="3" t="s">
        <v>18</v>
      </c>
      <c r="F33" s="9">
        <v>0</v>
      </c>
      <c r="G33" s="41">
        <f t="shared" si="0"/>
        <v>0</v>
      </c>
      <c r="H33" s="41" t="s">
        <v>72</v>
      </c>
    </row>
    <row r="34" spans="2:8" ht="30" x14ac:dyDescent="0.25">
      <c r="B34" s="8" t="s">
        <v>55</v>
      </c>
      <c r="C34" s="2">
        <v>1</v>
      </c>
      <c r="D34" s="42" t="b">
        <v>0</v>
      </c>
      <c r="E34" s="3" t="s">
        <v>18</v>
      </c>
      <c r="F34" s="9">
        <v>0</v>
      </c>
      <c r="G34" s="41">
        <f t="shared" si="0"/>
        <v>0</v>
      </c>
      <c r="H34" s="41" t="s">
        <v>72</v>
      </c>
    </row>
    <row r="35" spans="2:8" ht="30" x14ac:dyDescent="0.25">
      <c r="B35" s="8" t="s">
        <v>56</v>
      </c>
      <c r="C35" s="2">
        <v>2</v>
      </c>
      <c r="D35" s="42" t="b">
        <v>0</v>
      </c>
      <c r="E35" s="3" t="s">
        <v>18</v>
      </c>
      <c r="F35" s="9">
        <v>0</v>
      </c>
      <c r="G35" s="41">
        <f t="shared" si="0"/>
        <v>0</v>
      </c>
      <c r="H35" s="41" t="s">
        <v>72</v>
      </c>
    </row>
    <row r="36" spans="2:8" x14ac:dyDescent="0.25">
      <c r="B36" s="8" t="s">
        <v>57</v>
      </c>
      <c r="C36" s="2">
        <v>2</v>
      </c>
      <c r="D36" s="42" t="b">
        <v>0</v>
      </c>
      <c r="E36" s="2" t="s">
        <v>58</v>
      </c>
      <c r="F36" s="9">
        <v>3</v>
      </c>
      <c r="G36" s="41">
        <f t="shared" si="0"/>
        <v>0</v>
      </c>
      <c r="H36" s="41" t="s">
        <v>71</v>
      </c>
    </row>
    <row r="37" spans="2:8" x14ac:dyDescent="0.25">
      <c r="B37" s="8" t="s">
        <v>59</v>
      </c>
      <c r="C37" s="2">
        <v>2</v>
      </c>
      <c r="D37" s="42" t="b">
        <v>0</v>
      </c>
      <c r="E37" s="2" t="s">
        <v>60</v>
      </c>
      <c r="F37" s="9">
        <v>3</v>
      </c>
      <c r="G37" s="41">
        <f t="shared" si="0"/>
        <v>0</v>
      </c>
      <c r="H37" s="41" t="s">
        <v>71</v>
      </c>
    </row>
    <row r="38" spans="2:8" ht="30" x14ac:dyDescent="0.25">
      <c r="B38" s="8" t="s">
        <v>61</v>
      </c>
      <c r="C38" s="2">
        <v>5</v>
      </c>
      <c r="D38" s="42" t="b">
        <v>0</v>
      </c>
      <c r="E38" s="3" t="s">
        <v>18</v>
      </c>
      <c r="F38" s="9">
        <v>0</v>
      </c>
      <c r="G38" s="41">
        <f t="shared" si="0"/>
        <v>0</v>
      </c>
      <c r="H38" s="41" t="s">
        <v>72</v>
      </c>
    </row>
    <row r="39" spans="2:8" x14ac:dyDescent="0.25">
      <c r="B39" s="8" t="s">
        <v>62</v>
      </c>
      <c r="C39" s="2">
        <v>1</v>
      </c>
      <c r="D39" s="42" t="b">
        <v>0</v>
      </c>
      <c r="E39" s="2" t="s">
        <v>63</v>
      </c>
      <c r="F39" s="9">
        <v>1</v>
      </c>
      <c r="G39" s="41">
        <f t="shared" si="0"/>
        <v>0</v>
      </c>
      <c r="H39" s="41" t="s">
        <v>71</v>
      </c>
    </row>
    <row r="40" spans="2:8" ht="15.75" thickBot="1" x14ac:dyDescent="0.3">
      <c r="B40" s="10" t="s">
        <v>64</v>
      </c>
      <c r="C40" s="11">
        <v>3</v>
      </c>
      <c r="D40" s="43" t="b">
        <v>0</v>
      </c>
      <c r="E40" s="11" t="s">
        <v>65</v>
      </c>
      <c r="F40" s="12">
        <v>3</v>
      </c>
      <c r="G40" s="41">
        <f t="shared" si="0"/>
        <v>0</v>
      </c>
      <c r="H40" s="41" t="s">
        <v>71</v>
      </c>
    </row>
  </sheetData>
  <sheetProtection algorithmName="SHA-512" hashValue="1ErzcWj55cePcuMsiLGeeA/qx8jkK66CvytQFE3Kf1FA2abpVOdCecbexyiTAuHT8V5RTMLc9HWzD10Z3rFedw==" saltValue="E269ZPxuM0OO0Tj5BVvM8Q==" spinCount="100000" sheet="1" objects="1" scenario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FE5A9-3F36-4CF2-8295-BE46AE60447A}">
  <dimension ref="B2:E6"/>
  <sheetViews>
    <sheetView showGridLines="0" workbookViewId="0">
      <selection activeCell="B8" sqref="B8"/>
    </sheetView>
  </sheetViews>
  <sheetFormatPr baseColWidth="10" defaultRowHeight="15" x14ac:dyDescent="0.25"/>
  <cols>
    <col min="2" max="2" width="19.42578125" customWidth="1"/>
    <col min="3" max="3" width="13.85546875" customWidth="1"/>
    <col min="4" max="4" width="13.42578125" customWidth="1"/>
    <col min="5" max="5" width="12.85546875" customWidth="1"/>
  </cols>
  <sheetData>
    <row r="2" spans="2:5" ht="15.75" thickBot="1" x14ac:dyDescent="0.3"/>
    <row r="3" spans="2:5" x14ac:dyDescent="0.25">
      <c r="B3" s="14" t="s">
        <v>74</v>
      </c>
      <c r="C3" s="15" t="s">
        <v>75</v>
      </c>
      <c r="D3" s="15" t="s">
        <v>76</v>
      </c>
      <c r="E3" s="16" t="s">
        <v>77</v>
      </c>
    </row>
    <row r="4" spans="2:5" x14ac:dyDescent="0.25">
      <c r="B4" s="17"/>
      <c r="C4" s="13"/>
      <c r="D4" s="13"/>
      <c r="E4" s="18"/>
    </row>
    <row r="5" spans="2:5" x14ac:dyDescent="0.25">
      <c r="B5" s="17" t="s">
        <v>78</v>
      </c>
      <c r="C5" s="20">
        <f>INF_B!K5</f>
        <v>0</v>
      </c>
      <c r="D5" s="20">
        <v>35</v>
      </c>
      <c r="E5" s="22">
        <f>C5/D5</f>
        <v>0</v>
      </c>
    </row>
    <row r="6" spans="2:5" ht="15.75" thickBot="1" x14ac:dyDescent="0.3">
      <c r="B6" s="19" t="s">
        <v>79</v>
      </c>
      <c r="C6" s="21">
        <f>INF_B!K4</f>
        <v>0</v>
      </c>
      <c r="D6" s="21">
        <v>65</v>
      </c>
      <c r="E6" s="23">
        <f>C6/D6</f>
        <v>0</v>
      </c>
    </row>
  </sheetData>
  <sheetProtection algorithmName="SHA-512" hashValue="G05lw4oql5uivUIA2iwB3bMvM6w58sGquT8NxdhbpNBtt6TlV3ATK21+yGnW+NpVo6dh/jxY873vSGjGNYcMDw==" saltValue="X+RTS4NIrwGe7USFEa4uig==" spinCount="100000" sheet="1" objects="1" scenarios="1"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CCAD1-87FC-4840-8FC2-6E1FF6743BC3}">
  <dimension ref="B2:K12"/>
  <sheetViews>
    <sheetView showGridLines="0" workbookViewId="0">
      <selection activeCell="D4" sqref="D4:D5"/>
    </sheetView>
  </sheetViews>
  <sheetFormatPr baseColWidth="10" defaultRowHeight="15" x14ac:dyDescent="0.25"/>
  <cols>
    <col min="2" max="2" width="53.42578125" customWidth="1"/>
    <col min="5" max="5" width="55.140625" customWidth="1"/>
    <col min="7" max="11" width="11.42578125" style="37"/>
  </cols>
  <sheetData>
    <row r="2" spans="2:11" ht="15.75" thickBot="1" x14ac:dyDescent="0.3"/>
    <row r="3" spans="2:11" x14ac:dyDescent="0.25">
      <c r="B3" s="5" t="s">
        <v>80</v>
      </c>
      <c r="C3" s="6" t="s">
        <v>1</v>
      </c>
      <c r="D3" s="6" t="s">
        <v>66</v>
      </c>
      <c r="E3" s="26" t="s">
        <v>81</v>
      </c>
      <c r="F3" s="27" t="s">
        <v>1</v>
      </c>
      <c r="G3" s="38" t="s">
        <v>68</v>
      </c>
      <c r="H3" s="38" t="s">
        <v>69</v>
      </c>
      <c r="J3" s="37" t="s">
        <v>70</v>
      </c>
    </row>
    <row r="4" spans="2:11" x14ac:dyDescent="0.25">
      <c r="B4" s="8" t="s">
        <v>95</v>
      </c>
      <c r="C4" s="35">
        <v>3</v>
      </c>
      <c r="D4" s="44" t="b">
        <v>0</v>
      </c>
      <c r="E4" s="31" t="s">
        <v>82</v>
      </c>
      <c r="F4" s="33">
        <v>3</v>
      </c>
      <c r="G4" s="39">
        <f>IF(D4=TRUE,F4,0)</f>
        <v>0</v>
      </c>
      <c r="H4" s="40" t="s">
        <v>73</v>
      </c>
      <c r="J4" s="37" t="s">
        <v>73</v>
      </c>
      <c r="K4" s="37">
        <f>SUMIF(H:H,J4,G:G)</f>
        <v>0</v>
      </c>
    </row>
    <row r="5" spans="2:11" x14ac:dyDescent="0.25">
      <c r="B5" s="8" t="s">
        <v>83</v>
      </c>
      <c r="C5" s="36"/>
      <c r="D5" s="45"/>
      <c r="E5" s="32"/>
      <c r="F5" s="34"/>
      <c r="G5" s="39"/>
      <c r="H5" s="40"/>
      <c r="J5" s="37" t="s">
        <v>93</v>
      </c>
      <c r="K5" s="37">
        <f>SUMIF(H:H,J5,G:G)</f>
        <v>0</v>
      </c>
    </row>
    <row r="6" spans="2:11" x14ac:dyDescent="0.25">
      <c r="B6" s="8" t="s">
        <v>84</v>
      </c>
      <c r="C6" s="2">
        <v>3</v>
      </c>
      <c r="D6" s="42" t="b">
        <v>0</v>
      </c>
      <c r="E6" s="25" t="s">
        <v>18</v>
      </c>
      <c r="F6" s="28">
        <v>0</v>
      </c>
      <c r="G6" s="37">
        <f t="shared" ref="G6:G12" si="0">IF(D6=TRUE,F6,0)</f>
        <v>0</v>
      </c>
      <c r="H6" s="37" t="s">
        <v>72</v>
      </c>
    </row>
    <row r="7" spans="2:11" x14ac:dyDescent="0.25">
      <c r="B7" s="8" t="s">
        <v>85</v>
      </c>
      <c r="C7" s="2">
        <v>1.5</v>
      </c>
      <c r="D7" s="42" t="b">
        <v>0</v>
      </c>
      <c r="E7" s="25" t="s">
        <v>18</v>
      </c>
      <c r="F7" s="28">
        <v>0</v>
      </c>
      <c r="G7" s="37">
        <f t="shared" si="0"/>
        <v>0</v>
      </c>
      <c r="H7" s="37" t="s">
        <v>72</v>
      </c>
    </row>
    <row r="8" spans="2:11" x14ac:dyDescent="0.25">
      <c r="B8" s="8" t="s">
        <v>86</v>
      </c>
      <c r="C8" s="2">
        <v>1.5</v>
      </c>
      <c r="D8" s="42" t="b">
        <v>0</v>
      </c>
      <c r="E8" s="25" t="s">
        <v>18</v>
      </c>
      <c r="F8" s="28">
        <v>0</v>
      </c>
      <c r="G8" s="37">
        <f t="shared" si="0"/>
        <v>0</v>
      </c>
      <c r="H8" s="37" t="s">
        <v>72</v>
      </c>
    </row>
    <row r="9" spans="2:11" x14ac:dyDescent="0.25">
      <c r="B9" s="8" t="s">
        <v>87</v>
      </c>
      <c r="C9" s="2">
        <v>6</v>
      </c>
      <c r="D9" s="42" t="b">
        <v>0</v>
      </c>
      <c r="E9" s="25" t="s">
        <v>18</v>
      </c>
      <c r="F9" s="28">
        <v>0</v>
      </c>
      <c r="G9" s="37">
        <f t="shared" si="0"/>
        <v>0</v>
      </c>
      <c r="H9" s="37" t="s">
        <v>72</v>
      </c>
    </row>
    <row r="10" spans="2:11" ht="30" x14ac:dyDescent="0.25">
      <c r="B10" s="8" t="s">
        <v>88</v>
      </c>
      <c r="C10" s="2">
        <v>3</v>
      </c>
      <c r="D10" s="42" t="b">
        <v>0</v>
      </c>
      <c r="E10" s="25" t="s">
        <v>52</v>
      </c>
      <c r="F10" s="28">
        <v>0</v>
      </c>
      <c r="G10" s="37">
        <f t="shared" si="0"/>
        <v>0</v>
      </c>
      <c r="H10" s="37" t="s">
        <v>72</v>
      </c>
    </row>
    <row r="11" spans="2:11" x14ac:dyDescent="0.25">
      <c r="B11" s="8" t="s">
        <v>89</v>
      </c>
      <c r="C11" s="2">
        <v>4</v>
      </c>
      <c r="D11" s="42" t="b">
        <v>0</v>
      </c>
      <c r="E11" s="24" t="s">
        <v>90</v>
      </c>
      <c r="F11" s="28">
        <v>2</v>
      </c>
      <c r="G11" s="37">
        <f t="shared" si="0"/>
        <v>0</v>
      </c>
      <c r="H11" s="37" t="s">
        <v>93</v>
      </c>
    </row>
    <row r="12" spans="2:11" ht="15.75" thickBot="1" x14ac:dyDescent="0.3">
      <c r="B12" s="10" t="s">
        <v>91</v>
      </c>
      <c r="C12" s="11">
        <v>20</v>
      </c>
      <c r="D12" s="43" t="b">
        <v>0</v>
      </c>
      <c r="E12" s="29" t="s">
        <v>92</v>
      </c>
      <c r="F12" s="30">
        <v>20</v>
      </c>
      <c r="G12" s="37">
        <f t="shared" si="0"/>
        <v>0</v>
      </c>
      <c r="H12" s="37" t="s">
        <v>93</v>
      </c>
    </row>
  </sheetData>
  <sheetProtection algorithmName="SHA-512" hashValue="pAeIlB3YAbJfqmeaXDqDd6E4k9aYJdcYmABrPR7uHwibtreqNMh/G5RG2UshTzzkeV7UxxlqZUWBKph6RDlpVA==" saltValue="y4PIBfkjfOfybfZ9VS7DKA==" spinCount="100000" sheet="1" objects="1" scenarios="1"/>
  <mergeCells count="6">
    <mergeCell ref="E4:E5"/>
    <mergeCell ref="F4:F5"/>
    <mergeCell ref="G4:G5"/>
    <mergeCell ref="H4:H5"/>
    <mergeCell ref="C4:C5"/>
    <mergeCell ref="D4:D5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1342B-A6BA-4E04-AB94-5A5847CD7FCE}">
  <dimension ref="B2:E6"/>
  <sheetViews>
    <sheetView showGridLines="0" workbookViewId="0">
      <selection activeCell="C8" sqref="C8"/>
    </sheetView>
  </sheetViews>
  <sheetFormatPr baseColWidth="10" defaultRowHeight="15" x14ac:dyDescent="0.25"/>
  <cols>
    <col min="2" max="2" width="21.5703125" customWidth="1"/>
    <col min="3" max="3" width="14.42578125" customWidth="1"/>
    <col min="4" max="4" width="13.7109375" customWidth="1"/>
    <col min="5" max="5" width="13.42578125" customWidth="1"/>
  </cols>
  <sheetData>
    <row r="2" spans="2:5" ht="15.75" thickBot="1" x14ac:dyDescent="0.3"/>
    <row r="3" spans="2:5" x14ac:dyDescent="0.25">
      <c r="B3" s="14" t="s">
        <v>74</v>
      </c>
      <c r="C3" s="15" t="s">
        <v>75</v>
      </c>
      <c r="D3" s="15" t="s">
        <v>76</v>
      </c>
      <c r="E3" s="16" t="s">
        <v>77</v>
      </c>
    </row>
    <row r="4" spans="2:5" x14ac:dyDescent="0.25">
      <c r="B4" s="17"/>
      <c r="C4" s="13"/>
      <c r="D4" s="13"/>
      <c r="E4" s="18"/>
    </row>
    <row r="5" spans="2:5" x14ac:dyDescent="0.25">
      <c r="B5" s="17" t="s">
        <v>94</v>
      </c>
      <c r="C5" s="20">
        <f>INF_M!K5</f>
        <v>0</v>
      </c>
      <c r="D5" s="20">
        <v>30</v>
      </c>
      <c r="E5" s="22">
        <f>C5/D5</f>
        <v>0</v>
      </c>
    </row>
    <row r="6" spans="2:5" ht="15.75" thickBot="1" x14ac:dyDescent="0.3">
      <c r="B6" s="19" t="s">
        <v>78</v>
      </c>
      <c r="C6" s="21">
        <f>INF_M!K4</f>
        <v>0</v>
      </c>
      <c r="D6" s="21">
        <v>35</v>
      </c>
      <c r="E6" s="23">
        <f>C6/D6</f>
        <v>0</v>
      </c>
    </row>
  </sheetData>
  <sheetProtection algorithmName="SHA-512" hashValue="P2dHfNDRXNSSIpdWYLca+IVAclUZ+4RqcgKOlFLCzVxz8zE6msXCzJrWy4DR9mjEyTLqGBucwjpL16ZawEG3gw==" saltValue="TKRwRaJ6Pb8xWXbE3Vh6Qg==" spinCount="100000" sheet="1" objects="1" scenarios="1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INF_B</vt:lpstr>
      <vt:lpstr>Dashboard INF_B</vt:lpstr>
      <vt:lpstr>INF_M</vt:lpstr>
      <vt:lpstr>Dashboard INF_M</vt:lpstr>
    </vt:vector>
  </TitlesOfParts>
  <Company>PLUS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Hubinka Daniela</dc:creator>
  <cp:lastModifiedBy>Hubinka Daniela</cp:lastModifiedBy>
  <dcterms:created xsi:type="dcterms:W3CDTF">2025-06-25T07:32:42Z</dcterms:created>
  <dcterms:modified xsi:type="dcterms:W3CDTF">2025-06-30T13:44:34Z</dcterms:modified>
</cp:coreProperties>
</file>